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05" windowHeight="11280" activeTab="0"/>
  </bookViews>
  <sheets>
    <sheet name="4587_636858c1973ee" sheetId="1" r:id="rId1"/>
  </sheets>
  <definedNames/>
  <calcPr fullCalcOnLoad="1"/>
</workbook>
</file>

<file path=xl/sharedStrings.xml><?xml version="1.0" encoding="utf-8"?>
<sst xmlns="http://schemas.openxmlformats.org/spreadsheetml/2006/main" count="70" uniqueCount="14">
  <si>
    <t>附件1：海口市信息中心公开招聘事业单位工作人员通过资格初审进入笔试人员名单</t>
  </si>
  <si>
    <t>序号</t>
  </si>
  <si>
    <t>报考号</t>
  </si>
  <si>
    <t>报考岗位</t>
  </si>
  <si>
    <t>姓名</t>
  </si>
  <si>
    <t>性别</t>
  </si>
  <si>
    <t>备注</t>
  </si>
  <si>
    <t>0101_系统架构师专业技术岗</t>
  </si>
  <si>
    <t>未达到笔试开考比例，取消该岗位招聘</t>
  </si>
  <si>
    <t>0102_信息化项目管理专业技术岗</t>
  </si>
  <si>
    <t>0103_系统开发设计专业技术岗</t>
  </si>
  <si>
    <t>0104_信息安全专业技术岗</t>
  </si>
  <si>
    <t>0105_项目管理专业技术岗</t>
  </si>
  <si>
    <t>0106_专业技术财务岗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</si>
</sst>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22"/>
      <color indexed="8"/>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0" fillId="0" borderId="0" xfId="0" applyAlignment="1">
      <alignment horizontal="center" vertical="center"/>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H10" sqref="H10"/>
    </sheetView>
  </sheetViews>
  <sheetFormatPr defaultColWidth="9.00390625" defaultRowHeight="15"/>
  <cols>
    <col min="2" max="2" width="26.00390625" style="0" customWidth="1"/>
    <col min="3" max="3" width="31.00390625" style="0" customWidth="1"/>
    <col min="4" max="4" width="13.421875" style="0" customWidth="1"/>
    <col min="5" max="5" width="12.57421875" style="0" customWidth="1"/>
    <col min="6" max="6" width="19.421875" style="0" customWidth="1"/>
  </cols>
  <sheetData>
    <row r="1" spans="1:6" ht="57.75" customHeight="1">
      <c r="A1" s="2" t="s">
        <v>0</v>
      </c>
      <c r="B1" s="3"/>
      <c r="C1" s="3"/>
      <c r="D1" s="3"/>
      <c r="E1" s="3"/>
      <c r="F1" s="4"/>
    </row>
    <row r="2" spans="1:6" s="1" customFormat="1" ht="34.5" customHeight="1">
      <c r="A2" s="5" t="s">
        <v>1</v>
      </c>
      <c r="B2" s="5" t="s">
        <v>2</v>
      </c>
      <c r="C2" s="5" t="s">
        <v>3</v>
      </c>
      <c r="D2" s="5" t="s">
        <v>4</v>
      </c>
      <c r="E2" s="5" t="s">
        <v>5</v>
      </c>
      <c r="F2" s="5" t="s">
        <v>6</v>
      </c>
    </row>
    <row r="3" spans="1:6" s="1" customFormat="1" ht="34.5" customHeight="1">
      <c r="A3" s="5">
        <v>1</v>
      </c>
      <c r="B3" s="5" t="str">
        <f>"45872022102811514631840"</f>
        <v>45872022102811514631840</v>
      </c>
      <c r="C3" s="5" t="s">
        <v>7</v>
      </c>
      <c r="D3" s="5" t="str">
        <f>"王威"</f>
        <v>王威</v>
      </c>
      <c r="E3" s="5" t="str">
        <f>"男"</f>
        <v>男</v>
      </c>
      <c r="F3" s="6" t="s">
        <v>8</v>
      </c>
    </row>
    <row r="4" spans="1:6" s="1" customFormat="1" ht="34.5" customHeight="1">
      <c r="A4" s="5">
        <v>2</v>
      </c>
      <c r="B4" s="5" t="str">
        <f>"45872022102509263223280"</f>
        <v>45872022102509263223280</v>
      </c>
      <c r="C4" s="5" t="s">
        <v>9</v>
      </c>
      <c r="D4" s="5" t="str">
        <f>"陈声晓"</f>
        <v>陈声晓</v>
      </c>
      <c r="E4" s="5" t="str">
        <f>"男"</f>
        <v>男</v>
      </c>
      <c r="F4" s="5"/>
    </row>
    <row r="5" spans="1:6" s="1" customFormat="1" ht="34.5" customHeight="1">
      <c r="A5" s="5">
        <v>3</v>
      </c>
      <c r="B5" s="5" t="str">
        <f>"45872022102510022723414"</f>
        <v>45872022102510022723414</v>
      </c>
      <c r="C5" s="5" t="s">
        <v>9</v>
      </c>
      <c r="D5" s="5" t="str">
        <f>"王婷"</f>
        <v>王婷</v>
      </c>
      <c r="E5" s="5" t="str">
        <f>"女"</f>
        <v>女</v>
      </c>
      <c r="F5" s="5"/>
    </row>
    <row r="6" spans="1:6" s="1" customFormat="1" ht="34.5" customHeight="1">
      <c r="A6" s="5">
        <v>4</v>
      </c>
      <c r="B6" s="5" t="str">
        <f>"45872022102511191623707"</f>
        <v>45872022102511191623707</v>
      </c>
      <c r="C6" s="5" t="s">
        <v>9</v>
      </c>
      <c r="D6" s="5" t="str">
        <f>"庄丽仙"</f>
        <v>庄丽仙</v>
      </c>
      <c r="E6" s="5" t="str">
        <f>"女"</f>
        <v>女</v>
      </c>
      <c r="F6" s="5"/>
    </row>
    <row r="7" spans="1:6" s="1" customFormat="1" ht="34.5" customHeight="1">
      <c r="A7" s="5">
        <v>5</v>
      </c>
      <c r="B7" s="5" t="str">
        <f>"45872022102522441625808"</f>
        <v>45872022102522441625808</v>
      </c>
      <c r="C7" s="5" t="s">
        <v>9</v>
      </c>
      <c r="D7" s="5" t="str">
        <f>"王小漫"</f>
        <v>王小漫</v>
      </c>
      <c r="E7" s="5" t="str">
        <f>"女"</f>
        <v>女</v>
      </c>
      <c r="F7" s="5"/>
    </row>
    <row r="8" spans="1:6" s="1" customFormat="1" ht="34.5" customHeight="1">
      <c r="A8" s="5">
        <v>6</v>
      </c>
      <c r="B8" s="5" t="str">
        <f>"45872022102609205126208"</f>
        <v>45872022102609205126208</v>
      </c>
      <c r="C8" s="5" t="s">
        <v>9</v>
      </c>
      <c r="D8" s="5" t="str">
        <f>"陈彩英"</f>
        <v>陈彩英</v>
      </c>
      <c r="E8" s="5" t="str">
        <f>"女"</f>
        <v>女</v>
      </c>
      <c r="F8" s="5"/>
    </row>
    <row r="9" spans="1:6" s="1" customFormat="1" ht="34.5" customHeight="1">
      <c r="A9" s="5">
        <v>7</v>
      </c>
      <c r="B9" s="5" t="str">
        <f>"45872022102709060429425"</f>
        <v>45872022102709060429425</v>
      </c>
      <c r="C9" s="5" t="s">
        <v>9</v>
      </c>
      <c r="D9" s="5" t="str">
        <f>"陈太鹏"</f>
        <v>陈太鹏</v>
      </c>
      <c r="E9" s="5" t="str">
        <f>"男"</f>
        <v>男</v>
      </c>
      <c r="F9" s="5"/>
    </row>
    <row r="10" spans="1:6" s="1" customFormat="1" ht="34.5" customHeight="1">
      <c r="A10" s="5">
        <v>8</v>
      </c>
      <c r="B10" s="5" t="str">
        <f>"45872022102711221529881"</f>
        <v>45872022102711221529881</v>
      </c>
      <c r="C10" s="5" t="s">
        <v>9</v>
      </c>
      <c r="D10" s="5" t="str">
        <f>"王世政"</f>
        <v>王世政</v>
      </c>
      <c r="E10" s="5" t="str">
        <f>"男"</f>
        <v>男</v>
      </c>
      <c r="F10" s="5"/>
    </row>
    <row r="11" spans="1:6" s="1" customFormat="1" ht="34.5" customHeight="1">
      <c r="A11" s="5">
        <v>9</v>
      </c>
      <c r="B11" s="5" t="str">
        <f>"45872022102809144631594"</f>
        <v>45872022102809144631594</v>
      </c>
      <c r="C11" s="5" t="s">
        <v>9</v>
      </c>
      <c r="D11" s="5" t="str">
        <f>"蔡程涛"</f>
        <v>蔡程涛</v>
      </c>
      <c r="E11" s="5" t="str">
        <f>"男"</f>
        <v>男</v>
      </c>
      <c r="F11" s="5"/>
    </row>
    <row r="12" spans="1:6" s="1" customFormat="1" ht="34.5" customHeight="1">
      <c r="A12" s="5">
        <v>10</v>
      </c>
      <c r="B12" s="5" t="str">
        <f>"45872022102809303831610"</f>
        <v>45872022102809303831610</v>
      </c>
      <c r="C12" s="5" t="s">
        <v>9</v>
      </c>
      <c r="D12" s="5" t="str">
        <f>"唐婷婷"</f>
        <v>唐婷婷</v>
      </c>
      <c r="E12" s="5" t="str">
        <f>"女"</f>
        <v>女</v>
      </c>
      <c r="F12" s="5"/>
    </row>
    <row r="13" spans="1:6" s="1" customFormat="1" ht="34.5" customHeight="1">
      <c r="A13" s="5">
        <v>11</v>
      </c>
      <c r="B13" s="5" t="str">
        <f>"45872022102809323031614"</f>
        <v>45872022102809323031614</v>
      </c>
      <c r="C13" s="5" t="s">
        <v>9</v>
      </c>
      <c r="D13" s="5" t="str">
        <f>"刘运鹏"</f>
        <v>刘运鹏</v>
      </c>
      <c r="E13" s="5" t="str">
        <f aca="true" t="shared" si="0" ref="E13:E30">"男"</f>
        <v>男</v>
      </c>
      <c r="F13" s="5"/>
    </row>
    <row r="14" spans="1:6" s="1" customFormat="1" ht="34.5" customHeight="1">
      <c r="A14" s="5">
        <v>12</v>
      </c>
      <c r="B14" s="5" t="str">
        <f>"45872022102809355931620"</f>
        <v>45872022102809355931620</v>
      </c>
      <c r="C14" s="5" t="s">
        <v>9</v>
      </c>
      <c r="D14" s="5" t="str">
        <f>"李小群"</f>
        <v>李小群</v>
      </c>
      <c r="E14" s="5" t="str">
        <f t="shared" si="0"/>
        <v>男</v>
      </c>
      <c r="F14" s="5"/>
    </row>
    <row r="15" spans="1:6" s="1" customFormat="1" ht="34.5" customHeight="1">
      <c r="A15" s="5">
        <v>13</v>
      </c>
      <c r="B15" s="5" t="str">
        <f>"45872022102809432331630"</f>
        <v>45872022102809432331630</v>
      </c>
      <c r="C15" s="5" t="s">
        <v>9</v>
      </c>
      <c r="D15" s="5" t="str">
        <f>"温琼华"</f>
        <v>温琼华</v>
      </c>
      <c r="E15" s="5" t="str">
        <f t="shared" si="0"/>
        <v>男</v>
      </c>
      <c r="F15" s="5"/>
    </row>
    <row r="16" spans="1:6" s="1" customFormat="1" ht="34.5" customHeight="1">
      <c r="A16" s="5">
        <v>14</v>
      </c>
      <c r="B16" s="5" t="str">
        <f>"45872022102509060123204"</f>
        <v>45872022102509060123204</v>
      </c>
      <c r="C16" s="5" t="s">
        <v>10</v>
      </c>
      <c r="D16" s="5" t="str">
        <f>"林书悦"</f>
        <v>林书悦</v>
      </c>
      <c r="E16" s="5" t="str">
        <f t="shared" si="0"/>
        <v>男</v>
      </c>
      <c r="F16" s="5"/>
    </row>
    <row r="17" spans="1:6" s="1" customFormat="1" ht="34.5" customHeight="1">
      <c r="A17" s="5">
        <v>15</v>
      </c>
      <c r="B17" s="5" t="str">
        <f>"45872022102510060423431"</f>
        <v>45872022102510060423431</v>
      </c>
      <c r="C17" s="5" t="s">
        <v>10</v>
      </c>
      <c r="D17" s="5" t="str">
        <f>"卢钟豪"</f>
        <v>卢钟豪</v>
      </c>
      <c r="E17" s="5" t="str">
        <f t="shared" si="0"/>
        <v>男</v>
      </c>
      <c r="F17" s="5"/>
    </row>
    <row r="18" spans="1:6" s="1" customFormat="1" ht="34.5" customHeight="1">
      <c r="A18" s="5">
        <v>16</v>
      </c>
      <c r="B18" s="5" t="str">
        <f>"45872022102511100723675"</f>
        <v>45872022102511100723675</v>
      </c>
      <c r="C18" s="5" t="s">
        <v>10</v>
      </c>
      <c r="D18" s="5" t="str">
        <f>"殷礼旭"</f>
        <v>殷礼旭</v>
      </c>
      <c r="E18" s="5" t="str">
        <f t="shared" si="0"/>
        <v>男</v>
      </c>
      <c r="F18" s="5"/>
    </row>
    <row r="19" spans="1:6" s="1" customFormat="1" ht="34.5" customHeight="1">
      <c r="A19" s="5">
        <v>17</v>
      </c>
      <c r="B19" s="5" t="str">
        <f>"45872022102511425923789"</f>
        <v>45872022102511425923789</v>
      </c>
      <c r="C19" s="5" t="s">
        <v>10</v>
      </c>
      <c r="D19" s="5" t="str">
        <f>"钟梁"</f>
        <v>钟梁</v>
      </c>
      <c r="E19" s="5" t="str">
        <f t="shared" si="0"/>
        <v>男</v>
      </c>
      <c r="F19" s="5"/>
    </row>
    <row r="20" spans="1:6" s="1" customFormat="1" ht="34.5" customHeight="1">
      <c r="A20" s="5">
        <v>18</v>
      </c>
      <c r="B20" s="5" t="str">
        <f>"45872022102521084725497"</f>
        <v>45872022102521084725497</v>
      </c>
      <c r="C20" s="5" t="s">
        <v>10</v>
      </c>
      <c r="D20" s="5" t="str">
        <f>"林明刚"</f>
        <v>林明刚</v>
      </c>
      <c r="E20" s="5" t="str">
        <f t="shared" si="0"/>
        <v>男</v>
      </c>
      <c r="F20" s="5"/>
    </row>
    <row r="21" spans="1:6" s="1" customFormat="1" ht="34.5" customHeight="1">
      <c r="A21" s="5">
        <v>19</v>
      </c>
      <c r="B21" s="5" t="str">
        <f>"45872022102522413025800"</f>
        <v>45872022102522413025800</v>
      </c>
      <c r="C21" s="5" t="s">
        <v>10</v>
      </c>
      <c r="D21" s="5" t="str">
        <f>"冯麟增"</f>
        <v>冯麟增</v>
      </c>
      <c r="E21" s="5" t="str">
        <f t="shared" si="0"/>
        <v>男</v>
      </c>
      <c r="F21" s="5"/>
    </row>
    <row r="22" spans="1:6" s="1" customFormat="1" ht="34.5" customHeight="1">
      <c r="A22" s="5">
        <v>20</v>
      </c>
      <c r="B22" s="5" t="str">
        <f>"45872022102612574127020"</f>
        <v>45872022102612574127020</v>
      </c>
      <c r="C22" s="5" t="s">
        <v>10</v>
      </c>
      <c r="D22" s="5" t="str">
        <f>"谭冬"</f>
        <v>谭冬</v>
      </c>
      <c r="E22" s="5" t="str">
        <f t="shared" si="0"/>
        <v>男</v>
      </c>
      <c r="F22" s="5"/>
    </row>
    <row r="23" spans="1:6" s="1" customFormat="1" ht="34.5" customHeight="1">
      <c r="A23" s="5">
        <v>21</v>
      </c>
      <c r="B23" s="5" t="str">
        <f>"45872022102613210727077"</f>
        <v>45872022102613210727077</v>
      </c>
      <c r="C23" s="5" t="s">
        <v>10</v>
      </c>
      <c r="D23" s="5" t="str">
        <f>"谭德帅"</f>
        <v>谭德帅</v>
      </c>
      <c r="E23" s="5" t="str">
        <f t="shared" si="0"/>
        <v>男</v>
      </c>
      <c r="F23" s="5"/>
    </row>
    <row r="24" spans="1:6" s="1" customFormat="1" ht="34.5" customHeight="1">
      <c r="A24" s="5">
        <v>22</v>
      </c>
      <c r="B24" s="5" t="str">
        <f>"45872022102616371427731"</f>
        <v>45872022102616371427731</v>
      </c>
      <c r="C24" s="5" t="s">
        <v>10</v>
      </c>
      <c r="D24" s="5" t="str">
        <f>"王明辉"</f>
        <v>王明辉</v>
      </c>
      <c r="E24" s="5" t="str">
        <f t="shared" si="0"/>
        <v>男</v>
      </c>
      <c r="F24" s="5"/>
    </row>
    <row r="25" spans="1:6" s="1" customFormat="1" ht="34.5" customHeight="1">
      <c r="A25" s="5">
        <v>23</v>
      </c>
      <c r="B25" s="5" t="str">
        <f>"45872022102700161529222"</f>
        <v>45872022102700161529222</v>
      </c>
      <c r="C25" s="5" t="s">
        <v>10</v>
      </c>
      <c r="D25" s="5" t="str">
        <f>"胡茂演"</f>
        <v>胡茂演</v>
      </c>
      <c r="E25" s="5" t="str">
        <f t="shared" si="0"/>
        <v>男</v>
      </c>
      <c r="F25" s="5"/>
    </row>
    <row r="26" spans="1:6" s="1" customFormat="1" ht="34.5" customHeight="1">
      <c r="A26" s="5">
        <v>24</v>
      </c>
      <c r="B26" s="5" t="str">
        <f>"45872022102808544931575"</f>
        <v>45872022102808544931575</v>
      </c>
      <c r="C26" s="5" t="s">
        <v>10</v>
      </c>
      <c r="D26" s="5" t="str">
        <f>"郑高家"</f>
        <v>郑高家</v>
      </c>
      <c r="E26" s="5" t="str">
        <f t="shared" si="0"/>
        <v>男</v>
      </c>
      <c r="F26" s="5"/>
    </row>
    <row r="27" spans="1:6" s="1" customFormat="1" ht="34.5" customHeight="1">
      <c r="A27" s="5">
        <v>25</v>
      </c>
      <c r="B27" s="5" t="str">
        <f>"45872022102516114224639"</f>
        <v>45872022102516114224639</v>
      </c>
      <c r="C27" s="5" t="s">
        <v>11</v>
      </c>
      <c r="D27" s="5" t="str">
        <f>"温东保"</f>
        <v>温东保</v>
      </c>
      <c r="E27" s="5" t="str">
        <f t="shared" si="0"/>
        <v>男</v>
      </c>
      <c r="F27" s="5"/>
    </row>
    <row r="28" spans="1:6" s="1" customFormat="1" ht="34.5" customHeight="1">
      <c r="A28" s="5">
        <v>26</v>
      </c>
      <c r="B28" s="5" t="str">
        <f>"45872022102607581126042"</f>
        <v>45872022102607581126042</v>
      </c>
      <c r="C28" s="5" t="s">
        <v>11</v>
      </c>
      <c r="D28" s="5" t="str">
        <f>"周鹏伟"</f>
        <v>周鹏伟</v>
      </c>
      <c r="E28" s="5" t="str">
        <f t="shared" si="0"/>
        <v>男</v>
      </c>
      <c r="F28" s="5"/>
    </row>
    <row r="29" spans="1:6" s="1" customFormat="1" ht="34.5" customHeight="1">
      <c r="A29" s="5">
        <v>27</v>
      </c>
      <c r="B29" s="5" t="str">
        <f>"45872022102609334626251"</f>
        <v>45872022102609334626251</v>
      </c>
      <c r="C29" s="5" t="s">
        <v>11</v>
      </c>
      <c r="D29" s="5" t="str">
        <f>"梁崇海"</f>
        <v>梁崇海</v>
      </c>
      <c r="E29" s="5" t="str">
        <f t="shared" si="0"/>
        <v>男</v>
      </c>
      <c r="F29" s="5"/>
    </row>
    <row r="30" spans="1:6" s="1" customFormat="1" ht="34.5" customHeight="1">
      <c r="A30" s="5">
        <v>28</v>
      </c>
      <c r="B30" s="5" t="str">
        <f>"45872022103011533033961"</f>
        <v>45872022103011533033961</v>
      </c>
      <c r="C30" s="5" t="s">
        <v>11</v>
      </c>
      <c r="D30" s="5" t="str">
        <f>"符芳灿"</f>
        <v>符芳灿</v>
      </c>
      <c r="E30" s="5" t="str">
        <f t="shared" si="0"/>
        <v>男</v>
      </c>
      <c r="F30" s="5"/>
    </row>
    <row r="31" spans="1:6" s="1" customFormat="1" ht="34.5" customHeight="1">
      <c r="A31" s="5">
        <v>29</v>
      </c>
      <c r="B31" s="5" t="str">
        <f>"45872022102509475523359"</f>
        <v>45872022102509475523359</v>
      </c>
      <c r="C31" s="5" t="s">
        <v>12</v>
      </c>
      <c r="D31" s="5" t="str">
        <f>"钟艾利"</f>
        <v>钟艾利</v>
      </c>
      <c r="E31" s="5" t="str">
        <f>"女"</f>
        <v>女</v>
      </c>
      <c r="F31" s="5"/>
    </row>
    <row r="32" spans="1:6" s="1" customFormat="1" ht="34.5" customHeight="1">
      <c r="A32" s="5">
        <v>30</v>
      </c>
      <c r="B32" s="5" t="str">
        <f>"45872022102510414023558"</f>
        <v>45872022102510414023558</v>
      </c>
      <c r="C32" s="5" t="s">
        <v>12</v>
      </c>
      <c r="D32" s="5" t="str">
        <f>"林美燕"</f>
        <v>林美燕</v>
      </c>
      <c r="E32" s="5" t="str">
        <f>"女"</f>
        <v>女</v>
      </c>
      <c r="F32" s="5"/>
    </row>
    <row r="33" spans="1:6" s="1" customFormat="1" ht="34.5" customHeight="1">
      <c r="A33" s="5">
        <v>31</v>
      </c>
      <c r="B33" s="5" t="str">
        <f>"45872022102511473723809"</f>
        <v>45872022102511473723809</v>
      </c>
      <c r="C33" s="5" t="s">
        <v>12</v>
      </c>
      <c r="D33" s="5" t="str">
        <f>"符明阳"</f>
        <v>符明阳</v>
      </c>
      <c r="E33" s="5" t="str">
        <f>"男"</f>
        <v>男</v>
      </c>
      <c r="F33" s="5"/>
    </row>
    <row r="34" spans="1:6" s="1" customFormat="1" ht="34.5" customHeight="1">
      <c r="A34" s="5">
        <v>32</v>
      </c>
      <c r="B34" s="5" t="str">
        <f>"45872022102713110230162"</f>
        <v>45872022102713110230162</v>
      </c>
      <c r="C34" s="5" t="s">
        <v>12</v>
      </c>
      <c r="D34" s="5" t="str">
        <f>"何君钰"</f>
        <v>何君钰</v>
      </c>
      <c r="E34" s="5" t="str">
        <f>"女"</f>
        <v>女</v>
      </c>
      <c r="F34" s="5"/>
    </row>
    <row r="35" spans="1:6" s="1" customFormat="1" ht="34.5" customHeight="1">
      <c r="A35" s="5">
        <v>33</v>
      </c>
      <c r="B35" s="5" t="str">
        <f>"45872022102722453931394"</f>
        <v>45872022102722453931394</v>
      </c>
      <c r="C35" s="5" t="s">
        <v>12</v>
      </c>
      <c r="D35" s="5" t="str">
        <f>"冯伟"</f>
        <v>冯伟</v>
      </c>
      <c r="E35" s="5" t="str">
        <f>"男"</f>
        <v>男</v>
      </c>
      <c r="F35" s="5"/>
    </row>
    <row r="36" spans="1:6" s="1" customFormat="1" ht="34.5" customHeight="1">
      <c r="A36" s="5">
        <v>34</v>
      </c>
      <c r="B36" s="5" t="str">
        <f>"45872022102809080231586"</f>
        <v>45872022102809080231586</v>
      </c>
      <c r="C36" s="5" t="s">
        <v>12</v>
      </c>
      <c r="D36" s="5" t="str">
        <f>"钟钰"</f>
        <v>钟钰</v>
      </c>
      <c r="E36" s="5" t="str">
        <f>"女"</f>
        <v>女</v>
      </c>
      <c r="F36" s="5"/>
    </row>
    <row r="37" spans="1:6" s="1" customFormat="1" ht="34.5" customHeight="1">
      <c r="A37" s="5">
        <v>35</v>
      </c>
      <c r="B37" s="5" t="str">
        <f>"45872022102509193923255"</f>
        <v>45872022102509193923255</v>
      </c>
      <c r="C37" s="5" t="s">
        <v>13</v>
      </c>
      <c r="D37" s="5" t="str">
        <f>"林金玉"</f>
        <v>林金玉</v>
      </c>
      <c r="E37" s="5" t="str">
        <f>"女"</f>
        <v>女</v>
      </c>
      <c r="F37" s="5"/>
    </row>
    <row r="38" spans="1:6" s="1" customFormat="1" ht="34.5" customHeight="1">
      <c r="A38" s="5">
        <v>36</v>
      </c>
      <c r="B38" s="5" t="str">
        <f>"45872022102509300923299"</f>
        <v>45872022102509300923299</v>
      </c>
      <c r="C38" s="5" t="s">
        <v>13</v>
      </c>
      <c r="D38" s="5" t="str">
        <f>"吉秋原"</f>
        <v>吉秋原</v>
      </c>
      <c r="E38" s="5" t="str">
        <f>"男"</f>
        <v>男</v>
      </c>
      <c r="F38" s="5"/>
    </row>
    <row r="39" spans="1:6" s="1" customFormat="1" ht="34.5" customHeight="1">
      <c r="A39" s="5">
        <v>37</v>
      </c>
      <c r="B39" s="5" t="str">
        <f>"45872022102509390823331"</f>
        <v>45872022102509390823331</v>
      </c>
      <c r="C39" s="5" t="s">
        <v>13</v>
      </c>
      <c r="D39" s="5" t="str">
        <f>"陈艳丹"</f>
        <v>陈艳丹</v>
      </c>
      <c r="E39" s="5" t="str">
        <f>"女"</f>
        <v>女</v>
      </c>
      <c r="F39" s="5"/>
    </row>
    <row r="40" spans="1:6" s="1" customFormat="1" ht="34.5" customHeight="1">
      <c r="A40" s="5">
        <v>38</v>
      </c>
      <c r="B40" s="5" t="str">
        <f>"45872022102510452523571"</f>
        <v>45872022102510452523571</v>
      </c>
      <c r="C40" s="5" t="s">
        <v>13</v>
      </c>
      <c r="D40" s="5" t="str">
        <f>"李丽川"</f>
        <v>李丽川</v>
      </c>
      <c r="E40" s="5" t="str">
        <f>"女"</f>
        <v>女</v>
      </c>
      <c r="F40" s="5"/>
    </row>
    <row r="41" spans="1:6" s="1" customFormat="1" ht="34.5" customHeight="1">
      <c r="A41" s="5">
        <v>39</v>
      </c>
      <c r="B41" s="5" t="str">
        <f>"45872022102511045823658"</f>
        <v>45872022102511045823658</v>
      </c>
      <c r="C41" s="5" t="s">
        <v>13</v>
      </c>
      <c r="D41" s="5" t="str">
        <f>"罗玲"</f>
        <v>罗玲</v>
      </c>
      <c r="E41" s="5" t="str">
        <f>"女"</f>
        <v>女</v>
      </c>
      <c r="F41" s="5"/>
    </row>
    <row r="42" spans="1:6" s="1" customFormat="1" ht="34.5" customHeight="1">
      <c r="A42" s="5">
        <v>40</v>
      </c>
      <c r="B42" s="5" t="str">
        <f>"45872022102511075723666"</f>
        <v>45872022102511075723666</v>
      </c>
      <c r="C42" s="5" t="s">
        <v>13</v>
      </c>
      <c r="D42" s="5" t="str">
        <f>"王江月"</f>
        <v>王江月</v>
      </c>
      <c r="E42" s="5" t="str">
        <f>"女"</f>
        <v>女</v>
      </c>
      <c r="F42" s="5"/>
    </row>
    <row r="43" spans="1:6" s="1" customFormat="1" ht="34.5" customHeight="1">
      <c r="A43" s="5">
        <v>41</v>
      </c>
      <c r="B43" s="5" t="str">
        <f>"45872022102513275724102"</f>
        <v>45872022102513275724102</v>
      </c>
      <c r="C43" s="5" t="s">
        <v>13</v>
      </c>
      <c r="D43" s="5" t="str">
        <f>"吴巧巧"</f>
        <v>吴巧巧</v>
      </c>
      <c r="E43" s="5" t="str">
        <f>"女"</f>
        <v>女</v>
      </c>
      <c r="F43" s="5"/>
    </row>
    <row r="44" spans="1:6" s="1" customFormat="1" ht="34.5" customHeight="1">
      <c r="A44" s="5">
        <v>42</v>
      </c>
      <c r="B44" s="5" t="str">
        <f>"45872022102514000624156"</f>
        <v>45872022102514000624156</v>
      </c>
      <c r="C44" s="5" t="s">
        <v>13</v>
      </c>
      <c r="D44" s="5" t="str">
        <f>"邱相儒"</f>
        <v>邱相儒</v>
      </c>
      <c r="E44" s="5" t="str">
        <f>"男"</f>
        <v>男</v>
      </c>
      <c r="F44" s="5"/>
    </row>
    <row r="45" spans="1:6" s="1" customFormat="1" ht="34.5" customHeight="1">
      <c r="A45" s="5">
        <v>43</v>
      </c>
      <c r="B45" s="5" t="str">
        <f>"45872022102515551624566"</f>
        <v>45872022102515551624566</v>
      </c>
      <c r="C45" s="5" t="s">
        <v>13</v>
      </c>
      <c r="D45" s="5" t="str">
        <f>"李美花"</f>
        <v>李美花</v>
      </c>
      <c r="E45" s="5" t="str">
        <f aca="true" t="shared" si="1" ref="E45:E61">"女"</f>
        <v>女</v>
      </c>
      <c r="F45" s="5"/>
    </row>
    <row r="46" spans="1:6" s="1" customFormat="1" ht="34.5" customHeight="1">
      <c r="A46" s="5">
        <v>44</v>
      </c>
      <c r="B46" s="5" t="str">
        <f>"45872022102516142624650"</f>
        <v>45872022102516142624650</v>
      </c>
      <c r="C46" s="5" t="s">
        <v>13</v>
      </c>
      <c r="D46" s="5" t="str">
        <f>"文媛"</f>
        <v>文媛</v>
      </c>
      <c r="E46" s="5" t="str">
        <f t="shared" si="1"/>
        <v>女</v>
      </c>
      <c r="F46" s="5"/>
    </row>
    <row r="47" spans="1:6" s="1" customFormat="1" ht="34.5" customHeight="1">
      <c r="A47" s="5">
        <v>45</v>
      </c>
      <c r="B47" s="5" t="str">
        <f>"45872022102516373924729"</f>
        <v>45872022102516373924729</v>
      </c>
      <c r="C47" s="5" t="s">
        <v>13</v>
      </c>
      <c r="D47" s="5" t="str">
        <f>"颜小青"</f>
        <v>颜小青</v>
      </c>
      <c r="E47" s="5" t="str">
        <f t="shared" si="1"/>
        <v>女</v>
      </c>
      <c r="F47" s="5"/>
    </row>
    <row r="48" spans="1:6" s="1" customFormat="1" ht="34.5" customHeight="1">
      <c r="A48" s="5">
        <v>46</v>
      </c>
      <c r="B48" s="5" t="str">
        <f>"45872022102523562925968"</f>
        <v>45872022102523562925968</v>
      </c>
      <c r="C48" s="5" t="s">
        <v>13</v>
      </c>
      <c r="D48" s="5" t="str">
        <f>"谢亲娇"</f>
        <v>谢亲娇</v>
      </c>
      <c r="E48" s="5" t="str">
        <f t="shared" si="1"/>
        <v>女</v>
      </c>
      <c r="F48" s="5"/>
    </row>
    <row r="49" spans="1:6" s="1" customFormat="1" ht="34.5" customHeight="1">
      <c r="A49" s="5">
        <v>47</v>
      </c>
      <c r="B49" s="5" t="str">
        <f>"45872022102620562528673"</f>
        <v>45872022102620562528673</v>
      </c>
      <c r="C49" s="5" t="s">
        <v>13</v>
      </c>
      <c r="D49" s="5" t="str">
        <f>"郑暖丽"</f>
        <v>郑暖丽</v>
      </c>
      <c r="E49" s="5" t="str">
        <f t="shared" si="1"/>
        <v>女</v>
      </c>
      <c r="F49" s="5"/>
    </row>
    <row r="50" spans="1:6" s="1" customFormat="1" ht="34.5" customHeight="1">
      <c r="A50" s="5">
        <v>48</v>
      </c>
      <c r="B50" s="5" t="str">
        <f>"45872022102710081329626"</f>
        <v>45872022102710081329626</v>
      </c>
      <c r="C50" s="5" t="s">
        <v>13</v>
      </c>
      <c r="D50" s="5" t="str">
        <f>"林丽健"</f>
        <v>林丽健</v>
      </c>
      <c r="E50" s="5" t="str">
        <f t="shared" si="1"/>
        <v>女</v>
      </c>
      <c r="F50" s="5"/>
    </row>
    <row r="51" spans="1:6" s="1" customFormat="1" ht="34.5" customHeight="1">
      <c r="A51" s="5">
        <v>49</v>
      </c>
      <c r="B51" s="5" t="str">
        <f>"45872022102710574129789"</f>
        <v>45872022102710574129789</v>
      </c>
      <c r="C51" s="5" t="s">
        <v>13</v>
      </c>
      <c r="D51" s="5" t="str">
        <f>"杨雪"</f>
        <v>杨雪</v>
      </c>
      <c r="E51" s="5" t="str">
        <f t="shared" si="1"/>
        <v>女</v>
      </c>
      <c r="F51" s="5"/>
    </row>
    <row r="52" spans="1:6" s="1" customFormat="1" ht="34.5" customHeight="1">
      <c r="A52" s="5">
        <v>50</v>
      </c>
      <c r="B52" s="5" t="str">
        <f>"45872022102720272431159"</f>
        <v>45872022102720272431159</v>
      </c>
      <c r="C52" s="5" t="s">
        <v>13</v>
      </c>
      <c r="D52" s="5" t="str">
        <f>"符玉秋"</f>
        <v>符玉秋</v>
      </c>
      <c r="E52" s="5" t="str">
        <f t="shared" si="1"/>
        <v>女</v>
      </c>
      <c r="F52" s="5"/>
    </row>
    <row r="53" spans="1:6" s="1" customFormat="1" ht="34.5" customHeight="1">
      <c r="A53" s="5">
        <v>51</v>
      </c>
      <c r="B53" s="5" t="str">
        <f>"45872022102720441531197"</f>
        <v>45872022102720441531197</v>
      </c>
      <c r="C53" s="5" t="s">
        <v>13</v>
      </c>
      <c r="D53" s="5" t="str">
        <f>"陈芬"</f>
        <v>陈芬</v>
      </c>
      <c r="E53" s="5" t="str">
        <f t="shared" si="1"/>
        <v>女</v>
      </c>
      <c r="F53" s="5"/>
    </row>
    <row r="54" spans="1:6" s="1" customFormat="1" ht="34.5" customHeight="1">
      <c r="A54" s="5">
        <v>52</v>
      </c>
      <c r="B54" s="5" t="str">
        <f>"45872022102811271131803"</f>
        <v>45872022102811271131803</v>
      </c>
      <c r="C54" s="5" t="s">
        <v>13</v>
      </c>
      <c r="D54" s="5" t="str">
        <f>"吴玫坛"</f>
        <v>吴玫坛</v>
      </c>
      <c r="E54" s="5" t="str">
        <f t="shared" si="1"/>
        <v>女</v>
      </c>
      <c r="F54" s="5"/>
    </row>
    <row r="55" spans="1:6" s="1" customFormat="1" ht="34.5" customHeight="1">
      <c r="A55" s="5">
        <v>53</v>
      </c>
      <c r="B55" s="5" t="str">
        <f>"45872022102818534732727"</f>
        <v>45872022102818534732727</v>
      </c>
      <c r="C55" s="5" t="s">
        <v>13</v>
      </c>
      <c r="D55" s="5" t="str">
        <f>"陈雪"</f>
        <v>陈雪</v>
      </c>
      <c r="E55" s="5" t="str">
        <f t="shared" si="1"/>
        <v>女</v>
      </c>
      <c r="F55" s="5"/>
    </row>
    <row r="56" spans="1:6" s="1" customFormat="1" ht="34.5" customHeight="1">
      <c r="A56" s="5">
        <v>54</v>
      </c>
      <c r="B56" s="5" t="str">
        <f>"45872022102821053532869"</f>
        <v>45872022102821053532869</v>
      </c>
      <c r="C56" s="5" t="s">
        <v>13</v>
      </c>
      <c r="D56" s="5" t="str">
        <f>"吴明珠"</f>
        <v>吴明珠</v>
      </c>
      <c r="E56" s="5" t="str">
        <f t="shared" si="1"/>
        <v>女</v>
      </c>
      <c r="F56" s="5"/>
    </row>
    <row r="57" spans="1:6" s="1" customFormat="1" ht="34.5" customHeight="1">
      <c r="A57" s="5">
        <v>55</v>
      </c>
      <c r="B57" s="5" t="str">
        <f>"45872022102901215033019"</f>
        <v>45872022102901215033019</v>
      </c>
      <c r="C57" s="5" t="s">
        <v>13</v>
      </c>
      <c r="D57" s="5" t="str">
        <f>"张嘉忆"</f>
        <v>张嘉忆</v>
      </c>
      <c r="E57" s="5" t="str">
        <f t="shared" si="1"/>
        <v>女</v>
      </c>
      <c r="F57" s="5"/>
    </row>
    <row r="58" spans="1:6" s="1" customFormat="1" ht="34.5" customHeight="1">
      <c r="A58" s="5">
        <v>56</v>
      </c>
      <c r="B58" s="5" t="str">
        <f>"45872022102908020133040"</f>
        <v>45872022102908020133040</v>
      </c>
      <c r="C58" s="5" t="s">
        <v>13</v>
      </c>
      <c r="D58" s="5" t="str">
        <f>"卜阳阳"</f>
        <v>卜阳阳</v>
      </c>
      <c r="E58" s="5" t="str">
        <f t="shared" si="1"/>
        <v>女</v>
      </c>
      <c r="F58" s="5"/>
    </row>
    <row r="59" spans="1:6" s="1" customFormat="1" ht="34.5" customHeight="1">
      <c r="A59" s="5">
        <v>57</v>
      </c>
      <c r="B59" s="5" t="str">
        <f>"45872022102910203333126"</f>
        <v>45872022102910203333126</v>
      </c>
      <c r="C59" s="5" t="s">
        <v>13</v>
      </c>
      <c r="D59" s="5" t="str">
        <f>"贺姝雯"</f>
        <v>贺姝雯</v>
      </c>
      <c r="E59" s="5" t="str">
        <f t="shared" si="1"/>
        <v>女</v>
      </c>
      <c r="F59" s="5"/>
    </row>
    <row r="60" spans="1:6" s="1" customFormat="1" ht="34.5" customHeight="1">
      <c r="A60" s="5">
        <v>58</v>
      </c>
      <c r="B60" s="5" t="str">
        <f>"45872022103008481433811"</f>
        <v>45872022103008481433811</v>
      </c>
      <c r="C60" s="5" t="s">
        <v>13</v>
      </c>
      <c r="D60" s="5" t="str">
        <f>"王杰玲"</f>
        <v>王杰玲</v>
      </c>
      <c r="E60" s="5" t="str">
        <f t="shared" si="1"/>
        <v>女</v>
      </c>
      <c r="F60" s="5"/>
    </row>
    <row r="61" spans="1:6" s="1" customFormat="1" ht="34.5" customHeight="1">
      <c r="A61" s="5">
        <v>59</v>
      </c>
      <c r="B61" s="5" t="str">
        <f>"45872022103011203533937"</f>
        <v>45872022103011203533937</v>
      </c>
      <c r="C61" s="5" t="s">
        <v>13</v>
      </c>
      <c r="D61" s="5" t="str">
        <f>"朱云雨"</f>
        <v>朱云雨</v>
      </c>
      <c r="E61" s="5" t="str">
        <f t="shared" si="1"/>
        <v>女</v>
      </c>
      <c r="F61" s="5"/>
    </row>
    <row r="62" spans="1:6" s="1" customFormat="1" ht="34.5" customHeight="1">
      <c r="A62" s="5">
        <v>60</v>
      </c>
      <c r="B62" s="5" t="str">
        <f>"45872022103013515734076"</f>
        <v>45872022103013515734076</v>
      </c>
      <c r="C62" s="5" t="s">
        <v>13</v>
      </c>
      <c r="D62" s="5" t="str">
        <f>"王牧"</f>
        <v>王牧</v>
      </c>
      <c r="E62" s="5" t="str">
        <f>"男"</f>
        <v>男</v>
      </c>
      <c r="F62" s="5"/>
    </row>
    <row r="63" spans="1:6" s="1" customFormat="1" ht="34.5" customHeight="1">
      <c r="A63" s="5">
        <v>61</v>
      </c>
      <c r="B63" s="5" t="str">
        <f>"45872022103102123934786"</f>
        <v>45872022103102123934786</v>
      </c>
      <c r="C63" s="5" t="s">
        <v>13</v>
      </c>
      <c r="D63" s="5" t="str">
        <f>"梁颖"</f>
        <v>梁颖</v>
      </c>
      <c r="E63" s="5" t="str">
        <f>"女"</f>
        <v>女</v>
      </c>
      <c r="F63" s="5"/>
    </row>
    <row r="64" spans="1:6" s="1" customFormat="1" ht="34.5" customHeight="1">
      <c r="A64" s="5">
        <v>62</v>
      </c>
      <c r="B64" s="5" t="str">
        <f>"45872022103109040834959"</f>
        <v>45872022103109040834959</v>
      </c>
      <c r="C64" s="5" t="s">
        <v>13</v>
      </c>
      <c r="D64" s="5" t="str">
        <f>"吴华明"</f>
        <v>吴华明</v>
      </c>
      <c r="E64" s="5" t="str">
        <f>"女"</f>
        <v>女</v>
      </c>
      <c r="F64" s="5"/>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2022-11-07T01:01:17Z</dcterms:created>
  <dcterms:modified xsi:type="dcterms:W3CDTF">2022-11-10T06:36:09Z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D16ACF535CD147AE8F0EBC4EA14E38AB</vt:lpwstr>
  </property>
  <property fmtid="{D5CDD505-2E9C-101B-9397-08002B2CF9AE}" pid="4" name="KSOProductBuildV">
    <vt:lpwstr>2052-11.8.2.8411</vt:lpwstr>
  </property>
</Properties>
</file>