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0548" tabRatio="741" firstSheet="3" activeTab="3"/>
  </bookViews>
  <sheets>
    <sheet name="封面" sheetId="1" r:id="rId1"/>
    <sheet name="表一2020年全市政府性基金预算安排表（已改）" sheetId="2" r:id="rId2"/>
    <sheet name="表二2020年市本级政府性基金预算安排表  (2)" sheetId="7" r:id="rId3"/>
    <sheet name="表二-1海口市本级2020年政府性基金预算调整支出表（项级）" sheetId="4" r:id="rId4"/>
    <sheet name="表三2020年抗疫特别国债项目表" sheetId="6" r:id="rId5"/>
    <sheet name="表四2020年第三批专项债项目表" sheetId="8" r:id="rId6"/>
  </sheets>
  <externalReferences>
    <externalReference r:id="rId7"/>
  </externalReferences>
  <definedNames>
    <definedName name="_xlnm.Print_Area" localSheetId="1">'表一2020年全市政府性基金预算安排表（已改）'!$A$1:$N$81</definedName>
    <definedName name="Database" localSheetId="1" hidden="1">#REF!</definedName>
    <definedName name="Database" localSheetId="0" hidden="1">#REF!</definedName>
    <definedName name="_xlnm.Print_Titles" hidden="1">#N/A</definedName>
    <definedName name="任务分类">[1]任务!$A$1:$A$10</definedName>
    <definedName name="洋10" localSheetId="1">#REF!</definedName>
    <definedName name="洋10">#REF!</definedName>
    <definedName name="_xlnm.Print_Area" localSheetId="2">'表二2020年市本级政府性基金预算安排表  (2)'!$A$1:$M$76</definedName>
    <definedName name="Database" localSheetId="2" hidden="1">#REF!</definedName>
    <definedName name="洋10" localSheetId="2">#REF!</definedName>
    <definedName name="_xlnm.Print_Titles" localSheetId="3">'表二-1海口市本级2020年政府性基金预算调整支出表（项级）'!$1:$4</definedName>
    <definedName name="_xlnm.Print_Titles" localSheetId="4">表三2020年抗疫特别国债项目表!$1:$4</definedName>
    <definedName name="_xlnm.Print_Titles" localSheetId="1">'表一2020年全市政府性基金预算安排表（已改）'!$1:$6</definedName>
    <definedName name="_xlnm.Print_Titles" localSheetId="2">'表二2020年市本级政府性基金预算安排表  (2)'!$1:$6</definedName>
    <definedName name="_xlnm.Print_Area" localSheetId="5">表四2020年第三批专项债项目表!$A$1:$E$14</definedName>
    <definedName name="_xlnm.Print_Area" localSheetId="3">'表二-1海口市本级2020年政府性基金预算调整支出表（项级）'!$A$1:$G$200</definedName>
  </definedNames>
  <calcPr calcId="144525" concurrentCalc="0"/>
</workbook>
</file>

<file path=xl/sharedStrings.xml><?xml version="1.0" encoding="utf-8"?>
<sst xmlns="http://schemas.openxmlformats.org/spreadsheetml/2006/main" count="712" uniqueCount="414">
  <si>
    <t>2020年海口市和市本级政府性基金预算调整方案
（草案）</t>
  </si>
  <si>
    <t>海口市财政局</t>
  </si>
  <si>
    <t>表1</t>
  </si>
  <si>
    <t>2020年海口市政府性基金预算收支调整情况表</t>
  </si>
  <si>
    <t>单位：万元</t>
  </si>
  <si>
    <t>收                          入</t>
  </si>
  <si>
    <t>支                                   出</t>
  </si>
  <si>
    <t>项          目</t>
  </si>
  <si>
    <t>2015年                              预算数</t>
  </si>
  <si>
    <t>地债调整数</t>
  </si>
  <si>
    <t>2015年                              调整预算数</t>
  </si>
  <si>
    <t xml:space="preserve">2020年
</t>
  </si>
  <si>
    <t>预算数（新口径）</t>
  </si>
  <si>
    <t>调整数</t>
  </si>
  <si>
    <t>调整后预算数</t>
  </si>
  <si>
    <t>一、地方政府性基金预算收入</t>
  </si>
  <si>
    <t>一、地方政府性基金预算支出</t>
  </si>
  <si>
    <t>（一）高等级公路车辆通行附加费收入</t>
  </si>
  <si>
    <t>（一）文化旅游体育与传媒支出</t>
  </si>
  <si>
    <t>（二）港口建设费收入</t>
  </si>
  <si>
    <t>国家电影事业发展专项资金及对应专项债务收入安排的支出</t>
  </si>
  <si>
    <t>（三）新型墙体材料专项基金收入</t>
  </si>
  <si>
    <t>旅游发展基金支出</t>
  </si>
  <si>
    <t>（四）新增建设用地土地有偿使用费收入</t>
  </si>
  <si>
    <t>（二）社会保障和就业支出</t>
  </si>
  <si>
    <t>（五）政府住房基金收入</t>
  </si>
  <si>
    <t xml:space="preserve">  大中型水库移民后期扶持基金支出</t>
  </si>
  <si>
    <t>（六）城市公用事业附加收入</t>
  </si>
  <si>
    <t>小型水库移民扶助基金及对应专项债务收入安排的支出</t>
  </si>
  <si>
    <t>（七）国有土地收益基金收入</t>
  </si>
  <si>
    <t>（三）节能环保</t>
  </si>
  <si>
    <t>（八）农业土地开发资金收入</t>
  </si>
  <si>
    <t>可再生能源电价附加收入安排的支出</t>
  </si>
  <si>
    <t>（九）国有土地使用权出让金收入</t>
  </si>
  <si>
    <t>（四）城乡社区事务</t>
  </si>
  <si>
    <t>（十）大中型水库库区基金收入</t>
  </si>
  <si>
    <t>国有土地使用权出让收入安排的支出</t>
  </si>
  <si>
    <t>（十一）彩票公益金收入</t>
  </si>
  <si>
    <t>国有土地收益基金安排的支出</t>
  </si>
  <si>
    <t>（十二）城市基础设施配套费收入</t>
  </si>
  <si>
    <t>农业土地开发资金安排的支出</t>
  </si>
  <si>
    <t>（十三）小型水库移民扶助基金收入</t>
  </si>
  <si>
    <t>城市基础设施配套费安排的支出</t>
  </si>
  <si>
    <t>（十四）国家重大水利工程建设基金收入</t>
  </si>
  <si>
    <t>污水处理费安排的支出</t>
  </si>
  <si>
    <t>（十五）无线电频率占用费</t>
  </si>
  <si>
    <t>土地储备专项债券收入安排的支出</t>
  </si>
  <si>
    <t>（十六）水土保持补偿费收入</t>
  </si>
  <si>
    <t>棚户区改造专项债券收入安排的支出</t>
  </si>
  <si>
    <t>（十七）污水处理费收入</t>
  </si>
  <si>
    <t>国有土地使用权出让收入对应专项债务收入安排的支出</t>
  </si>
  <si>
    <t>（十八）彩票发行机构和彩票销售机构的业务费用</t>
  </si>
  <si>
    <t>（五）农林水支出</t>
  </si>
  <si>
    <t>（十九）其他政府性基金收入</t>
  </si>
  <si>
    <t>大中型水库库区基金及对应专项债务收入安排的支出</t>
  </si>
  <si>
    <t>国家重大水利工程建设基金及对应专项债务收入安排的支出</t>
  </si>
  <si>
    <t xml:space="preserve">  水土保持补偿费安排的支出</t>
  </si>
  <si>
    <t>（六）交通运输支出</t>
  </si>
  <si>
    <t>海南省高等级公路车辆通行附加费及对应专项债务收入安排的支出</t>
  </si>
  <si>
    <t>港口建设费及对应专项债务收入安排的支出</t>
  </si>
  <si>
    <t>民航发展基金支出</t>
  </si>
  <si>
    <t>（七）资源勘探工业信息等支出</t>
  </si>
  <si>
    <t>农网还贷资金支出</t>
  </si>
  <si>
    <t>（八）其他支出</t>
  </si>
  <si>
    <t>其他政府性基金及对应专项债务收入安排的支出</t>
  </si>
  <si>
    <t>其他地方自行试点项目收益专项债券收入安排的支出</t>
  </si>
  <si>
    <t>彩票发行销售机构业务费安排的支出</t>
  </si>
  <si>
    <t>彩票公益金及对应专项债务收入安排的支出</t>
  </si>
  <si>
    <t>（九）地方政府专项债务付息支出</t>
  </si>
  <si>
    <t>国有土地使用权出让金债务付息支出</t>
  </si>
  <si>
    <t>土地储备专项债券付息支出</t>
  </si>
  <si>
    <t>棚户区改造专项债券付息支出</t>
  </si>
  <si>
    <t>其他地方自行试点项目收益专项债券付息支出</t>
  </si>
  <si>
    <t>（十）地方政府专项债务发行费用支出</t>
  </si>
  <si>
    <t>国有土地使用权出让金债务发行费用支出</t>
  </si>
  <si>
    <t>土地储备专项债券发行费用支出</t>
  </si>
  <si>
    <t>棚户区改造专项债券发行费支出</t>
  </si>
  <si>
    <t>其他地方自行试点项目收益专项债券发行费支出</t>
  </si>
  <si>
    <t>（十一）抗疫特别国债安排的支出</t>
  </si>
  <si>
    <t>基础设施建设</t>
  </si>
  <si>
    <t>抗疫相关支出</t>
  </si>
  <si>
    <t>二、债务收入</t>
  </si>
  <si>
    <t>二、债务还本支出</t>
  </si>
  <si>
    <t>（一）国有土地使用权出让金债务收入</t>
  </si>
  <si>
    <t>（一）专项债务还本支出</t>
  </si>
  <si>
    <t>（二）其他政府性基金债务收入</t>
  </si>
  <si>
    <t>1.国有土地使用权出让金债务还本支出</t>
  </si>
  <si>
    <t>2.其他政府性基金债务还本支出</t>
  </si>
  <si>
    <t>三、转移性收入</t>
  </si>
  <si>
    <t>三、转移性支出</t>
  </si>
  <si>
    <t>（一）政府性基金补助收入</t>
  </si>
  <si>
    <t>（一）政府性基金上解支出</t>
  </si>
  <si>
    <t xml:space="preserve">     1.抗疫特别国债转移支付收入</t>
  </si>
  <si>
    <t>（二）调出资金</t>
  </si>
  <si>
    <t xml:space="preserve">     2.其他转移支付收入</t>
  </si>
  <si>
    <t>（三）年终结余结转</t>
  </si>
  <si>
    <t>（二）上年结余收入</t>
  </si>
  <si>
    <t>（三）调入资金</t>
  </si>
  <si>
    <t>1.调入政府性基金预算资金</t>
  </si>
  <si>
    <t>2.调入专项收入</t>
  </si>
  <si>
    <t>（四）省转贷专项债务收入</t>
  </si>
  <si>
    <t xml:space="preserve">   1.新增债收入</t>
  </si>
  <si>
    <t>国有土地使用权出让金债务转贷收入</t>
  </si>
  <si>
    <t>土地储备专项债券收入</t>
  </si>
  <si>
    <t>棚户区改造专项债券收入</t>
  </si>
  <si>
    <t>其他地方自行试点项目收益专项债券收入</t>
  </si>
  <si>
    <t xml:space="preserve">   2.再融资债券收入</t>
  </si>
  <si>
    <t xml:space="preserve">     国有土地使用权出让金债务收入</t>
  </si>
  <si>
    <t xml:space="preserve">     其他政府性基金债务收入</t>
  </si>
  <si>
    <t>收入总计</t>
  </si>
  <si>
    <t>支出总计</t>
  </si>
  <si>
    <t xml:space="preserve">    </t>
  </si>
  <si>
    <t>表2</t>
  </si>
  <si>
    <t>2020年海口市市本级政府性基金预算收支调整情况表</t>
  </si>
  <si>
    <t xml:space="preserve">     土地储备专项债券收入安排的支出</t>
  </si>
  <si>
    <t xml:space="preserve">     棚户区改造专项债券收入安排的支出</t>
  </si>
  <si>
    <t xml:space="preserve">     国有土地使用权出让收入对应专项债务收入安排的支出</t>
  </si>
  <si>
    <t xml:space="preserve">     水土保持补偿费安排的支出</t>
  </si>
  <si>
    <t>（七）资源勘探信息等支出</t>
  </si>
  <si>
    <t>（一）政府性基金补助区级支出</t>
  </si>
  <si>
    <t xml:space="preserve">     1.抗疫特别国债转移支付支出</t>
  </si>
  <si>
    <t xml:space="preserve">     2.其他政府性基金补助区级支出</t>
  </si>
  <si>
    <t>土地储备专项债券转贷收入</t>
  </si>
  <si>
    <t>表2-1</t>
  </si>
  <si>
    <t>2020年海口市政府性基金预算本级支出表（项级）</t>
  </si>
  <si>
    <t>类</t>
  </si>
  <si>
    <t>款</t>
  </si>
  <si>
    <t>项</t>
  </si>
  <si>
    <t>项目</t>
  </si>
  <si>
    <t xml:space="preserve"> 年初预算数</t>
  </si>
  <si>
    <t xml:space="preserve">              （一）科学技术支出</t>
  </si>
  <si>
    <t>10</t>
  </si>
  <si>
    <t>核电站乏燃料处理处置基金支出</t>
  </si>
  <si>
    <t>01</t>
  </si>
  <si>
    <t xml:space="preserve">    乏燃料运输</t>
  </si>
  <si>
    <t>02</t>
  </si>
  <si>
    <t xml:space="preserve">    乏燃料离堆贮存</t>
  </si>
  <si>
    <t>03</t>
  </si>
  <si>
    <t xml:space="preserve">    乏燃料后处理</t>
  </si>
  <si>
    <t>04</t>
  </si>
  <si>
    <t xml:space="preserve">    高放废物的处理处置</t>
  </si>
  <si>
    <t>05</t>
  </si>
  <si>
    <t xml:space="preserve">    乏燃料后处理厂的建设、运行、改造和退役</t>
  </si>
  <si>
    <t>99</t>
  </si>
  <si>
    <t xml:space="preserve">    其他乏燃料处理处置基金支出</t>
  </si>
  <si>
    <t xml:space="preserve">              （二）文化旅游体育与传媒支出</t>
  </si>
  <si>
    <t>07</t>
  </si>
  <si>
    <t>国家电影事业发展专项资金及专项对应债务收入安排的支出</t>
  </si>
  <si>
    <t>09</t>
  </si>
  <si>
    <t xml:space="preserve">    旅游发展基金支出</t>
  </si>
  <si>
    <t xml:space="preserve">    其他旅游发展基金支出</t>
  </si>
  <si>
    <t xml:space="preserve">               （三）社会保障和就业支出</t>
  </si>
  <si>
    <t>22</t>
  </si>
  <si>
    <t>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</si>
  <si>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</si>
  <si>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</si>
  <si>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</si>
  <si>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>23</t>
  </si>
  <si>
    <t xml:space="preserve">    其他小型水库移民扶助基金支出</t>
  </si>
  <si>
    <t xml:space="preserve">                （四）节能环保支出</t>
  </si>
  <si>
    <t>60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</si>
  <si>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</si>
  <si>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</si>
  <si>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</si>
  <si>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</si>
  <si>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>61</t>
  </si>
  <si>
    <t>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</si>
  <si>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</si>
  <si>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</si>
  <si>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</si>
  <si>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</si>
  <si>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（五）城乡社区支出</t>
  </si>
  <si>
    <t>08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</si>
  <si>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</si>
  <si>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</si>
  <si>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</si>
  <si>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</si>
  <si>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</si>
  <si>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>06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</si>
  <si>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</si>
  <si>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</si>
  <si>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</si>
  <si>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</si>
  <si>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>11</t>
  </si>
  <si>
    <t xml:space="preserve">    公共租赁住房支出</t>
  </si>
  <si>
    <t>13</t>
  </si>
  <si>
    <t xml:space="preserve">    保障性住房租金补贴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</si>
  <si>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</si>
  <si>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</si>
  <si>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</si>
  <si>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</si>
  <si>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</si>
  <si>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</si>
  <si>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</si>
  <si>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污水处理费及安排的支出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</si>
  <si>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</si>
  <si>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</si>
  <si>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</si>
  <si>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(六）农林水支出</t>
  </si>
  <si>
    <t>66</t>
  </si>
  <si>
    <t xml:space="preserve">    解决移民遗留问题</t>
  </si>
  <si>
    <t xml:space="preserve">    库区防护工程维护</t>
  </si>
  <si>
    <t xml:space="preserve">    其他大中型水库库区基金支出</t>
  </si>
  <si>
    <t>67</t>
  </si>
  <si>
    <t>三峡水库库区基金支出</t>
  </si>
  <si>
    <t xml:space="preserve">    库区维护和管理</t>
  </si>
  <si>
    <t xml:space="preserve">    其他三峡水库库区基金支出</t>
  </si>
  <si>
    <t>69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</si>
  <si>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</si>
  <si>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</si>
  <si>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</si>
  <si>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</si>
  <si>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（七）交通运输支出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</si>
  <si>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</si>
  <si>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</si>
  <si>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</si>
  <si>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</si>
  <si>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>62</t>
  </si>
  <si>
    <t>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</si>
  <si>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</si>
  <si>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</si>
  <si>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</si>
  <si>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</si>
  <si>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</si>
  <si>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</si>
  <si>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</si>
  <si>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>64</t>
  </si>
  <si>
    <t>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</si>
  <si>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</si>
  <si>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</si>
  <si>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</si>
  <si>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</si>
  <si>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</si>
  <si>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</si>
  <si>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</si>
  <si>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</si>
  <si>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>68</t>
  </si>
  <si>
    <t>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</si>
  <si>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</si>
  <si>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</si>
  <si>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</si>
  <si>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</si>
  <si>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</si>
  <si>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</si>
  <si>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</si>
  <si>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</si>
  <si>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</si>
  <si>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</si>
  <si>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</si>
  <si>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</si>
  <si>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</si>
  <si>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</si>
  <si>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          （八）资源勘探电力信息等支出</t>
  </si>
  <si>
    <t>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</si>
  <si>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</si>
  <si>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</si>
  <si>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</si>
  <si>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</si>
  <si>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</si>
  <si>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</si>
  <si>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</si>
  <si>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</si>
  <si>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</si>
  <si>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          （九）金融支出</t>
  </si>
  <si>
    <t>金融调控支出</t>
  </si>
  <si>
    <t xml:space="preserve">   中央特别国债经营基金支出</t>
  </si>
  <si>
    <t xml:space="preserve">   中央特别国债经营基金财务支出</t>
  </si>
  <si>
    <t xml:space="preserve">              （十）其他支出</t>
  </si>
  <si>
    <t xml:space="preserve">   福利彩票发行机构的业务费支出</t>
  </si>
  <si>
    <t xml:space="preserve">   体育彩票发行机构的业务费支出</t>
  </si>
  <si>
    <t xml:space="preserve">   福利彩票销售机构的业务费支出</t>
  </si>
  <si>
    <t xml:space="preserve">   体育彩票销售机构的业务费支出</t>
  </si>
  <si>
    <t xml:space="preserve">   彩票兑奖周转金支出</t>
  </si>
  <si>
    <t xml:space="preserve">   彩票发行销售风险基金支出</t>
  </si>
  <si>
    <t xml:space="preserve">   彩票市场调控资金支出</t>
  </si>
  <si>
    <t xml:space="preserve">   其他彩票发行销售机构业务费安排的支出</t>
  </si>
  <si>
    <t>彩票公益金安排的支出</t>
  </si>
  <si>
    <t xml:space="preserve">   用于补充全国社会保障基金的彩票公益金支出</t>
  </si>
  <si>
    <t xml:space="preserve">   用于社会福利的彩票公益金支出</t>
  </si>
  <si>
    <t xml:space="preserve">   用于体育事业的彩票公益金支出</t>
  </si>
  <si>
    <t xml:space="preserve">   用于教育事业的彩票公益金支出</t>
  </si>
  <si>
    <t xml:space="preserve">   用于红十字事业的彩票公益金支出</t>
  </si>
  <si>
    <t xml:space="preserve">   用于残疾人事业的彩票公益金支出</t>
  </si>
  <si>
    <t xml:space="preserve">   用于文化事业的彩票公益金支出</t>
  </si>
  <si>
    <t xml:space="preserve">   用于扶贫的彩票公益金支出</t>
  </si>
  <si>
    <t>12</t>
  </si>
  <si>
    <t xml:space="preserve">   用于法律援助的彩票公益金支出</t>
  </si>
  <si>
    <t xml:space="preserve">   用于城乡医疗救助的彩票公益金支出</t>
  </si>
  <si>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9</t>
    </r>
  </si>
  <si>
    <t xml:space="preserve">   用于其他社会公益事业的彩票公益金支出</t>
  </si>
  <si>
    <t>（十一）债务还本支出</t>
  </si>
  <si>
    <t>地方政府专项债务还本支出</t>
  </si>
  <si>
    <t xml:space="preserve">   国有土地使用权出让金债务还本支出</t>
  </si>
  <si>
    <t>31</t>
  </si>
  <si>
    <t xml:space="preserve">   土地储备专项债券还本支出</t>
  </si>
  <si>
    <t xml:space="preserve">   其他政府性基金债务还本支出</t>
  </si>
  <si>
    <t>（十二）债务付息支出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</si>
  <si>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4</t>
    </r>
  </si>
  <si>
    <t>地方政府专项债务付息支出</t>
  </si>
  <si>
    <t xml:space="preserve">   海南省高等级公路车辆通行附加费债务付息支出</t>
  </si>
  <si>
    <t xml:space="preserve">   港口建设费债务付息支出</t>
  </si>
  <si>
    <t xml:space="preserve">   国家电影事业发展专项资金债务付息支出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</si>
  <si>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1</t>
    </r>
  </si>
  <si>
    <t xml:space="preserve">   国有土地使用权出让金债务付息支出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</si>
  <si>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2</t>
    </r>
  </si>
  <si>
    <t xml:space="preserve">   国有土地收益基金债务付息支出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</si>
  <si>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3</t>
    </r>
  </si>
  <si>
    <t xml:space="preserve">   农业土地开发资金债务付息支出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</si>
  <si>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4</t>
    </r>
  </si>
  <si>
    <t xml:space="preserve">   大中型水库库区基金债务付息支出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</si>
  <si>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6</t>
    </r>
  </si>
  <si>
    <t xml:space="preserve">   城市基础设施配套费债务付息支出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</si>
  <si>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7</t>
    </r>
  </si>
  <si>
    <t xml:space="preserve">   小型水库移民扶助基金债务付息支出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</si>
  <si>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8</t>
    </r>
  </si>
  <si>
    <t xml:space="preserve">   国家重大水利工程建设基金债务付息支出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</si>
  <si>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9</t>
    </r>
  </si>
  <si>
    <t xml:space="preserve">   车辆通行费债务付息支出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</si>
  <si>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</t>
    </r>
  </si>
  <si>
    <t xml:space="preserve">   污水处理费债务付息支出</t>
  </si>
  <si>
    <t xml:space="preserve">   土地储备专项债券付息支出</t>
  </si>
  <si>
    <t>32</t>
  </si>
  <si>
    <t xml:space="preserve">   政府收费公路专项债券付息支出</t>
  </si>
  <si>
    <t>98</t>
  </si>
  <si>
    <t xml:space="preserve">   其他地方自行试点项目收益专项债券付息支出</t>
  </si>
  <si>
    <t xml:space="preserve">   其他政府性基金债务付息支出</t>
  </si>
  <si>
    <t xml:space="preserve">          （十三）抗疫特别国债安排的支出</t>
  </si>
  <si>
    <t xml:space="preserve">   公共卫生体系建设</t>
  </si>
  <si>
    <t xml:space="preserve">   重大疫情防控救治体系建设</t>
  </si>
  <si>
    <t xml:space="preserve">   粮食安全</t>
  </si>
  <si>
    <t xml:space="preserve">   能源安全</t>
  </si>
  <si>
    <t xml:space="preserve">   应急物资保障</t>
  </si>
  <si>
    <t xml:space="preserve">   产业链改造升级</t>
  </si>
  <si>
    <t xml:space="preserve">   城镇老旧小区改造</t>
  </si>
  <si>
    <t xml:space="preserve">   生态环境治理</t>
  </si>
  <si>
    <t xml:space="preserve">   交通基础设施建设</t>
  </si>
  <si>
    <t xml:space="preserve">   市政设施建设</t>
  </si>
  <si>
    <t xml:space="preserve">   重大区域规划基础设施建设</t>
  </si>
  <si>
    <t xml:space="preserve">   其他基础设施建设</t>
  </si>
  <si>
    <t>本级支出总计</t>
  </si>
  <si>
    <t>表3</t>
  </si>
  <si>
    <t>2020抗疫特别国债保障项目表</t>
  </si>
  <si>
    <t>万元</t>
  </si>
  <si>
    <t>序号</t>
  </si>
  <si>
    <t>项目名称</t>
  </si>
  <si>
    <t>建设内容</t>
  </si>
  <si>
    <t>2020年国债安排</t>
  </si>
  <si>
    <t>备注</t>
  </si>
  <si>
    <t>合计</t>
  </si>
  <si>
    <t>海口市基层医疗机构标准化建设项目</t>
  </si>
  <si>
    <t>我市共268个基层医疗卫生机构标准化建设项目，包含34个卫生院（社区、农场医院）装配式新建、装修、周转房建设、10个村卫生新建、224个村卫生室装修项目</t>
  </si>
  <si>
    <t>列区级补助支出</t>
  </si>
  <si>
    <t>海口市人民医院重症（新冠肺炎）救治能力提升项目</t>
  </si>
  <si>
    <t>主要为建筑工程、改造工程、设备工程及室外配套工程。新建1栋地上6层、面积4980.00平方米的感染科大楼，对原有感染科大楼进行改造，设备购置，以及室外给排水、电力、道路、绿化 等配套工程。 项目可研总投资13914.03万元，其中工程费12262.93万元，工程建设其它费988.53万元，预备费662.57万元。</t>
  </si>
  <si>
    <t>海口市第四人民医院新院二期项目</t>
  </si>
  <si>
    <t>项目位于海口市琼山区椰海大道65号。项目主要建设住院综合大楼、感染楼、氧气站、中心供应室、污水处理站、垃圾房等建筑物。总建筑面积61300 平方米，其中地上41500 平方米，地下19800 平方米。建设内容为土建工程、建筑装修工程、室内外给排水工程、室内外电力和照明工程、中心供应室、垃圾房、氧气站、污水处理站、弱电工程、人防工程、土地平整、室外配套工程等。</t>
  </si>
  <si>
    <t>海口市二级及以上医院新冠病毒核酸检测PCR实验室建设项目</t>
  </si>
  <si>
    <t>在全市6家二级以上医院改造建设新冠病毒核酸检测PCR实验室，并配套购置医疗检测设备</t>
  </si>
  <si>
    <t>海口市人民医院博爱社区卫生服务中心危房拆除重建工程</t>
  </si>
  <si>
    <t>项目总建筑面积4029.24平方米，主要建设内容为社区卫生服务中心主楼、副楼的拆除及其他工程、土建工程、装饰工程、安装工程等。</t>
  </si>
  <si>
    <t>妇女儿童保健与公共卫生服务保障能力提升项目</t>
  </si>
  <si>
    <t>项目包含工程改造和医疗设备采购，工程改造总面积约为 3810.57 ㎡。海口市危重孕产妇救治中心，改造面积约 1369.44 ㎡；海口市危重新生儿救治中心，改造面积约 525.21 ㎡；人工辅助生殖中心，改造面积 1532.48 ㎡及出生缺陷防控实验室，改造面积约 383.45 ㎡。医疗设备购置89项共452台设备。</t>
  </si>
  <si>
    <t>文明东越江通道项目</t>
  </si>
  <si>
    <t>该项目西起文明东路与白龙路交叉口，沿文明东路往东依次下穿滨江路、南渡江，至规划东横二路，终点位于规划东横二路与琼山大道的交叉口，滨江路设置地下互通立交匝道。项目全长4380m，其中隧道段全长 2720m，接线道路全长 1660m，主要建设内容包括隧道工程、设备安装工程、地面道路工程、临时工程等。预计2018年12月28日开工。</t>
  </si>
  <si>
    <t>白驹大道改造及东延长线工程</t>
  </si>
  <si>
    <t>项目西起于白驹大道与琼山大道交叉口，沿线走向沿现状白驹大道东延约2.3km至大昌路口后，继续东延约4.7km至小燕尾村附近，然后往北偏移与在建江东大道二期相交，并继续北延至现状桂林洋防潮堤，道路全长8.63km,其中前2.32km为现状白驹大道改造工程，6.31km为新建道路工程。项目规划道路红线宽60米，两侧各控制20-50米绿化带。工程建设内容包括道路工程、桥涵工程、排水工程、交通工程、智能交通、照明工程、电力沟工程及景观绿化工程等。</t>
  </si>
  <si>
    <t>海口市江东新区起步区水系（道孟河、芙蓉河）综合治理工程（示范段</t>
  </si>
  <si>
    <t>项目位于海口市江东新区，对道孟河进行治理，治理长度 2.1km；对芙蓉河进行治理，治理长度 1.815km；主要包括生态河道、挡潮闸、河道蓝线管理、景观工程等</t>
  </si>
  <si>
    <t>海口市美兰机场二期扩建场外排水工程</t>
  </si>
  <si>
    <t>主要建设明渠、箱涵、顶管等工程及倒虹吸、清淤等附属工程。路径总长8904m，其中，顶管路径1768m（含井），明渠路径 996m（含14m未计入总长）、箱涵路径6238m（含84m未计入总长）。</t>
  </si>
  <si>
    <t>海口美兰国际机场排洪沟改造工程安全覆盖项目</t>
  </si>
  <si>
    <t>机场排洪沟（中段）改扩建工程（桩号排4+444-排5+129 段）， 改造长度685米（其中暗涵660m，进口渐变段10m、出口渐变段15m）。该项目主要是将原有排洪明沟改造成钢筋混凝土双孔暗涵（单孔净宽为5.00m，净高为6.00m），并对暗涵顶部进行回填土覆盖。本项目按50年一遇标准设计，100年一遇标准校核</t>
  </si>
  <si>
    <t>海口迈雅河区域生态修复项目</t>
  </si>
  <si>
    <t>项目区位于海口市美兰区灵山镇，规划范围北至东海岸滨海沙滩，南临江东大道，西邻双坡村，东靠道孟河及江东新区总部园区，总规划面积567.80公顷（8517亩），拟需建设占地2225.433亩（征收并转用115.833亩，只征不转1780.05亩，生态补偿退塘还湿329.55亩）。项目区现场场地主要包含迈雅河下游河道、支流良古溪、水殖塘、7个自然村庄、沿岸海防林及沙质海滩。</t>
  </si>
  <si>
    <t>北师大海口附校二期项目（初中部）</t>
  </si>
  <si>
    <t>北师大海口附校二期项目（初中部）拟建一栋地上五层地下一层教学楼、二栋六层学生宿舍楼、一栋六层学生食堂和教师休息室、门卫房，总建筑面积38989.15平方米（其中地下2276.28平方米）。主要建设内容包括土建工程（含基坑支护、装修）、安装工程（含电气、给排水、消防及喷淋、暖通、太阳能、电梯工程）以及室外配套工程。</t>
  </si>
  <si>
    <t>江东新区片区路网工程（11条道路）</t>
  </si>
  <si>
    <t>哈罗公学周边配套路网工程、琼山大道市政化改造工程项目、新琼棚改片区琼山大道1.7公里路扩建段（白驹大道至天鹅湾小区段）、云美大道南延线、空保一横路、南渡江东岸路网(一期)工程等</t>
  </si>
  <si>
    <t>美兰机场二期扩建</t>
  </si>
  <si>
    <t>临空经济区路网及基础设施配套建设项目</t>
  </si>
  <si>
    <t>临空经济区基础设施配套建设项目（二期）、临空经济区基础设施配套路网（三期）项目 、临空经济区基础设施配套路网（四期）项目等</t>
  </si>
  <si>
    <t>南渡江河口右岸海口段防洪堤达标改造工程（示范段）</t>
  </si>
  <si>
    <t>本工程治理起点为南渡江右岸海瑞大桥，终点为美兰区麻余村，治理堤防长度7.2km。主要建设内容为：加高培厚堤防工程长度7.2km，拆除重建堤顶防汛道路7.2km。</t>
  </si>
  <si>
    <t>空港地埋式水质净化中心（一期）项目</t>
  </si>
  <si>
    <t>项目位于江东新区临空产业园片区，选址于锦山村西南侧，采用全地埋式的建设方式，土建规模为1.5万立方米/天，设备安装规模为0.75万立方米/天。主要建设内容包括新建地下厂房、粗细格栅间及沉砂池、AAO 生物池、反硝化沉淀池、电气工程、仪表工程、设备安装工程、地上构筑物、厂外配套道路及管网和其他附属构筑物等。</t>
  </si>
  <si>
    <t>海口城镇污水处理、农村污水处理项目</t>
  </si>
  <si>
    <t>农村生活污水、城镇各类污水处理基础设施等</t>
  </si>
  <si>
    <t>海口市垃圾转运站、填埋场建设工程</t>
  </si>
  <si>
    <t>颜春岭垃圾填埋场应急整治工程项目、白水塘垃圾处理等</t>
  </si>
  <si>
    <t>海口市五源河文体中心（二期）体育馆项目</t>
  </si>
  <si>
    <t xml:space="preserve">体育馆建设内容包含一栋地下1层、地上主体1层局部6层体育馆，一栋地上主体一层局部二层训练馆，室外道路、水、电及绿化等配套工程。项目总建筑面积7.8万平方米。
</t>
  </si>
  <si>
    <t>海秀快速路（二期）工程</t>
  </si>
  <si>
    <t>该项目二期工程为一期工程的西延伸，位于西海岸南片区长流组团，沿规划长滨十七街线位西起粤海大道东至长滨路。采用高架桥+地面辅道的形式，路线全长4.397km，高架主桥全长3.653km。</t>
  </si>
  <si>
    <t>海南国际会展中心二期扩建项目</t>
  </si>
  <si>
    <t>初步设计总建筑面积201841平方米，项目分南区会展中心及北区会议中心，通过二层连廊及地下室连廊连接，项目通过屋面连接形成一个整体。南区会展中心地上一层（不含夹层），地下一层，地上建筑面积76785平方米，地下建筑面积65889平方米，建筑高度32.1米，主要功能为序厅、展区及会议配套；北区会议中心地上二层（不含夹层），地下一层，地上建筑面积36895平方米，地下建筑面积22272平方米，建筑高度42.5米；首层为会展，二层为会议空间；本项目建设内容包括基础工程、土建工程、安装工程、钢结构、金属屋面、幕墙、电梯、精装修、室外配套等。</t>
  </si>
  <si>
    <t>城镇老旧小区改造</t>
  </si>
  <si>
    <t>房屋建筑本体、小区公共部分、绿化、供水、供电、排污、安装电梯安防问题（安装撮像头）等</t>
  </si>
  <si>
    <t>表4</t>
  </si>
  <si>
    <t>2020第三批专项债保障项目表</t>
  </si>
  <si>
    <t>第三批专项债安排</t>
  </si>
  <si>
    <t>美兰机场二期周边路网项目</t>
  </si>
  <si>
    <t>该项目位于海口市美兰区美兰机场东侧，起点位于大顶村西侧附近，往西北方向跨越海南东环高铁，布设跨铁大道，跨铁路后从谭康村西侧穿过，终点与现状的美兰互通相接。道路组成包括：东进场路、云美大道，其中东进场路全长1730米，宽60；云美大道全长3300米，宽60米。项目全长5030米，两条路均为城市快速路。建设内容包括：道路、桥涵、交通、照明、排水、绿化工程等。</t>
  </si>
  <si>
    <t>海口美兰临空经济区航空发动机维修基地（平台）一期项目</t>
  </si>
  <si>
    <t>新建7个建（构）筑物，建筑面积约48650㎡(一期）：包括发动机大修厂房、动力站、供油站、发动机库房、综合服务楼、危险品库及配套设施等</t>
  </si>
  <si>
    <t>海口市滨江西污水处理厂</t>
  </si>
  <si>
    <t>本项目位于滨江西路与新大洲大道交叉口处滨江西花卉大世界内，为全地埋式结构，建设规模为9. 5万立方米／天， 近期实施规模为7. 0万立方米／夭。 主要建设内容包括上丹泵站改造、地下厂房、粗细格栅问及沉砂池、AAO及MBR生化池、污水脱水车间、 配套管网、 仪表工程设备安装及其他附属构筑物等。</t>
  </si>
  <si>
    <t>海南海口五源河国家湿地公园（二期）</t>
  </si>
  <si>
    <t>二期用地492公顷，主要建设：1、保护工程包括土石方挖填25.7万m³ ，驳岸22679㎡ ，水源涵养林10.05万株，湿地净化系统4.87万㎡ ，补种本土植物（播撒草籽）、清除入侵植物（除草）124.74万㎡ ；2、恢复工程（园林绿化）16.72万㎡ ；3、交通工程包括道路6.96万㎡ ，高空栈道、蛇桥各1座，亲水平台及木栈道、木广场、生态停车场等0.76万㎡ ；4、园林小品工程包含景观塔、宣教长廊各1座，3座铁塔，120个座椅；5、宣教工程包括2700㎡ 宣教馆， 65㎡ 科研监测站，2个卫生间及管理用房小计80 ㎡ ，微型湿地景观广场、蝶形生境及258个宣传牌等；6、其他工程，水电、上游河道堤岸修复、科研监测等。</t>
  </si>
  <si>
    <t>西海岸南片区生态修复项目</t>
  </si>
  <si>
    <t>主要有土方工程、绿化种植工程、硬质景观工程、景观建筑、景观构筑、景观配套设施、驳岸工程、公园生态停车场、水利水生态系统工程、景观照明工程、给排水工程、智慧城市园区系统等。</t>
  </si>
  <si>
    <t>新海港GTC与海口市国际免税城周边交通配套路网项目</t>
  </si>
  <si>
    <t>项目建设规模和内容：项目位于新海港临港生态新城片区，包含新海南路、经六街、海角路（南段）、海珍路、纬二路（南段）、纬五路和海峡路等7条市政道路，道路总长3771.06米。主要建设内容包括：道路工程、桥涵工程、地下通道工程、排水工程、交通工程、智慧照明工程、电力通道工程、绿化工程等；电讯、燃气等其它市政管线工程本项目仅预留管位，不考虑具体设计。</t>
  </si>
  <si>
    <t>体育馆建设内容包含一栋地下1层、地上主体1层局部6层体育馆，一栋地上主体一层局部二层训练馆，室外道路、水、电及绿化等配套工程。项目总建筑面积7.8万平方米。</t>
  </si>
  <si>
    <t>项目分南区会展中心及北区会议中心，通过二层连廊及地下室连廊连接，项目通过屋面连接形成一个整体。南区会展中心地上一层（不含夹层），地下一层，地上建筑面积76785平方米，地下建筑面积65889平方米，建筑高度32.1米，主要功能为序厅、展区及会议配套；北区会议中心地上二层（不含夹层），地下一层，地上建筑面积36895平方米，地下建筑面积22272平方米，建筑高度42.5米；首层为会展，二层为会议空间；本项目建设内容包括基础工程、土建工程、安装工程、钢结构、金属屋面、幕墙、电梯、精装修、室外配套等。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</si>
</sst>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_ "/>
    <numFmt numFmtId="178" formatCode="0.00_);[Red]\(0.00\)"/>
    <numFmt numFmtId="179" formatCode="#,##0.00_ "/>
    <numFmt numFmtId="180" formatCode="0;[Red]0"/>
    <numFmt numFmtId="181" formatCode="#,##0_);[Red]\(#,##0\)"/>
    <numFmt numFmtId="182" formatCode="0.0%"/>
    <numFmt numFmtId="183" formatCode="#,##0.0_ "/>
  </numFmts>
  <fonts count="43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2"/>
      <color indexed="8"/>
      <name val="宋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36"/>
      <name val="宋体"/>
      <charset val="134"/>
    </font>
    <font>
      <sz val="18"/>
      <name val="楷体"/>
      <charset val="134"/>
    </font>
    <font>
      <b/>
      <sz val="14"/>
      <name val="黑体"/>
      <charset val="134"/>
    </font>
    <font>
      <b/>
      <sz val="48"/>
      <name val="宋体"/>
      <charset val="134"/>
    </font>
    <font>
      <b/>
      <sz val="26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8" fillId="2" borderId="18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40" fillId="11" borderId="19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 wrapText="1"/>
    </xf>
    <xf numFmtId="0" fontId="7" fillId="0" borderId="0">
      <alignment vertical="center" wrapText="1"/>
    </xf>
    <xf numFmtId="0" fontId="7" fillId="0" borderId="0">
      <alignment vertical="center"/>
    </xf>
  </cellStyleXfs>
  <cellXfs count="2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7" fillId="0" borderId="1" xfId="58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58" applyNumberFormat="1" applyFont="1" applyFill="1" applyBorder="1" applyAlignment="1" applyProtection="1">
      <alignment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58" applyNumberFormat="1" applyFont="1" applyFill="1" applyBorder="1" applyAlignment="1" applyProtection="1">
      <alignment vertical="center" wrapText="1"/>
    </xf>
    <xf numFmtId="0" fontId="7" fillId="0" borderId="2" xfId="58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179" fontId="8" fillId="0" borderId="0" xfId="63" applyNumberFormat="1" applyFont="1" applyFill="1" applyBorder="1" applyAlignment="1">
      <alignment vertical="center"/>
    </xf>
    <xf numFmtId="180" fontId="8" fillId="0" borderId="0" xfId="63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5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6" fillId="0" borderId="1" xfId="63" applyNumberFormat="1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49" fontId="6" fillId="0" borderId="1" xfId="63" applyNumberFormat="1" applyFont="1" applyBorder="1" applyAlignment="1">
      <alignment horizontal="center" vertical="center"/>
    </xf>
    <xf numFmtId="177" fontId="4" fillId="0" borderId="1" xfId="6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5" applyFont="1" applyFill="1" applyBorder="1" applyAlignment="1" applyProtection="1">
      <alignment horizontal="center" vertical="center"/>
      <protection locked="0"/>
    </xf>
    <xf numFmtId="181" fontId="10" fillId="0" borderId="1" xfId="51" applyNumberFormat="1" applyFont="1" applyFill="1" applyBorder="1" applyAlignment="1">
      <alignment horizontal="center" vertical="center" wrapText="1"/>
    </xf>
    <xf numFmtId="0" fontId="8" fillId="0" borderId="1" xfId="63" applyNumberFormat="1" applyFont="1" applyFill="1" applyBorder="1" applyAlignment="1">
      <alignment horizontal="right" vertical="center"/>
    </xf>
    <xf numFmtId="49" fontId="8" fillId="0" borderId="1" xfId="63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/>
    </xf>
    <xf numFmtId="181" fontId="6" fillId="0" borderId="1" xfId="51" applyNumberFormat="1" applyFont="1" applyFill="1" applyBorder="1" applyAlignment="1">
      <alignment horizontal="center" vertical="center" wrapText="1"/>
    </xf>
    <xf numFmtId="179" fontId="8" fillId="0" borderId="1" xfId="6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81" fontId="8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7" fontId="8" fillId="0" borderId="1" xfId="63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12" fillId="0" borderId="1" xfId="5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0" fontId="6" fillId="0" borderId="1" xfId="66" applyFont="1" applyFill="1" applyBorder="1" applyAlignment="1" applyProtection="1">
      <alignment horizontal="center" vertical="center" wrapText="1"/>
      <protection locked="0"/>
    </xf>
    <xf numFmtId="181" fontId="6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66" applyFont="1" applyFill="1" applyBorder="1" applyAlignment="1" applyProtection="1">
      <alignment horizontal="left" vertical="center"/>
      <protection locked="0"/>
    </xf>
    <xf numFmtId="177" fontId="8" fillId="0" borderId="1" xfId="67" applyNumberFormat="1" applyFont="1" applyFill="1" applyBorder="1" applyAlignment="1">
      <alignment horizontal="center" vertical="center"/>
    </xf>
    <xf numFmtId="177" fontId="8" fillId="0" borderId="1" xfId="5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vertical="center"/>
    </xf>
    <xf numFmtId="177" fontId="8" fillId="0" borderId="1" xfId="5" applyNumberFormat="1" applyFont="1" applyFill="1" applyBorder="1" applyAlignment="1">
      <alignment horizontal="center" vertical="center" wrapText="1"/>
    </xf>
    <xf numFmtId="181" fontId="8" fillId="0" borderId="1" xfId="5" applyNumberFormat="1" applyFont="1" applyFill="1" applyBorder="1" applyAlignment="1">
      <alignment horizontal="center" vertical="center" wrapText="1"/>
    </xf>
    <xf numFmtId="0" fontId="8" fillId="0" borderId="1" xfId="66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66" applyNumberFormat="1" applyFont="1" applyFill="1" applyBorder="1" applyAlignment="1" applyProtection="1">
      <alignment horizontal="center" vertical="center"/>
      <protection locked="0"/>
    </xf>
    <xf numFmtId="177" fontId="6" fillId="0" borderId="1" xfId="5" applyNumberFormat="1" applyFont="1" applyFill="1" applyBorder="1" applyAlignment="1">
      <alignment horizontal="center" vertical="center" wrapText="1"/>
    </xf>
    <xf numFmtId="177" fontId="6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66" applyNumberFormat="1" applyFont="1" applyFill="1" applyBorder="1" applyAlignment="1" applyProtection="1">
      <alignment horizontal="center" vertical="center"/>
      <protection locked="0"/>
    </xf>
    <xf numFmtId="0" fontId="8" fillId="0" borderId="1" xfId="66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66" applyNumberFormat="1" applyFont="1" applyFill="1" applyBorder="1" applyAlignment="1">
      <alignment horizontal="left" vertical="center" wrapText="1"/>
    </xf>
    <xf numFmtId="0" fontId="8" fillId="0" borderId="1" xfId="66" applyNumberFormat="1" applyFont="1" applyFill="1" applyBorder="1" applyAlignment="1">
      <alignment horizontal="left" vertical="center" wrapText="1"/>
    </xf>
    <xf numFmtId="181" fontId="8" fillId="0" borderId="1" xfId="5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66" applyFont="1" applyFill="1" applyBorder="1" applyAlignment="1" applyProtection="1">
      <alignment horizontal="center" vertical="center"/>
      <protection locked="0"/>
    </xf>
    <xf numFmtId="0" fontId="8" fillId="0" borderId="1" xfId="65" applyFont="1" applyFill="1" applyBorder="1" applyAlignment="1" applyProtection="1">
      <alignment horizontal="left" vertical="center"/>
      <protection locked="0"/>
    </xf>
    <xf numFmtId="0" fontId="8" fillId="0" borderId="1" xfId="10" applyFont="1" applyFill="1" applyBorder="1" applyAlignment="1">
      <alignment horizontal="left" vertical="center"/>
    </xf>
    <xf numFmtId="3" fontId="8" fillId="0" borderId="1" xfId="5" applyNumberFormat="1" applyFont="1" applyFill="1" applyBorder="1" applyAlignment="1" applyProtection="1">
      <alignment horizontal="left" vertical="center"/>
    </xf>
    <xf numFmtId="3" fontId="6" fillId="0" borderId="1" xfId="5" applyNumberFormat="1" applyFont="1" applyFill="1" applyBorder="1" applyAlignment="1" applyProtection="1">
      <alignment horizontal="left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5" applyFont="1" applyFill="1" applyAlignment="1">
      <alignment vertical="center" wrapText="1"/>
    </xf>
    <xf numFmtId="0" fontId="15" fillId="0" borderId="0" xfId="5" applyFont="1" applyFill="1" applyAlignment="1">
      <alignment vertical="center" wrapText="1"/>
    </xf>
    <xf numFmtId="0" fontId="15" fillId="0" borderId="0" xfId="5" applyFont="1" applyFill="1" applyAlignment="1">
      <alignment horizontal="left" vertical="center" wrapText="1" indent="1"/>
    </xf>
    <xf numFmtId="182" fontId="8" fillId="0" borderId="0" xfId="5" applyNumberFormat="1" applyFont="1" applyFill="1" applyAlignment="1">
      <alignment vertical="center" wrapText="1"/>
    </xf>
    <xf numFmtId="181" fontId="8" fillId="0" borderId="0" xfId="5" applyNumberFormat="1" applyFont="1" applyFill="1" applyAlignment="1">
      <alignment vertical="center" wrapText="1"/>
    </xf>
    <xf numFmtId="183" fontId="8" fillId="0" borderId="0" xfId="5" applyNumberFormat="1" applyFont="1" applyFill="1" applyAlignment="1">
      <alignment vertical="center" wrapText="1"/>
    </xf>
    <xf numFmtId="0" fontId="16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49" fontId="8" fillId="0" borderId="0" xfId="5" applyNumberFormat="1" applyFont="1" applyFill="1" applyAlignment="1">
      <alignment vertical="center" wrapText="1"/>
    </xf>
    <xf numFmtId="49" fontId="7" fillId="0" borderId="0" xfId="5" applyNumberFormat="1" applyFont="1" applyFill="1" applyAlignment="1">
      <alignment vertical="center" wrapText="1"/>
    </xf>
    <xf numFmtId="0" fontId="17" fillId="0" borderId="0" xfId="5" applyFont="1" applyFill="1" applyAlignment="1" applyProtection="1">
      <alignment horizontal="center" vertical="center"/>
    </xf>
    <xf numFmtId="31" fontId="18" fillId="0" borderId="0" xfId="51" applyNumberFormat="1" applyFont="1" applyFill="1" applyAlignment="1">
      <alignment horizontal="left" vertical="center"/>
    </xf>
    <xf numFmtId="0" fontId="10" fillId="0" borderId="0" xfId="5" applyFont="1" applyFill="1" applyAlignment="1" applyProtection="1">
      <alignment vertical="center"/>
      <protection locked="0"/>
    </xf>
    <xf numFmtId="182" fontId="19" fillId="0" borderId="0" xfId="51" applyNumberFormat="1" applyFont="1" applyFill="1" applyBorder="1" applyAlignment="1">
      <alignment vertical="center"/>
    </xf>
    <xf numFmtId="0" fontId="19" fillId="0" borderId="0" xfId="5" applyFont="1" applyFill="1" applyAlignment="1" applyProtection="1">
      <alignment vertical="center"/>
      <protection locked="0"/>
    </xf>
    <xf numFmtId="0" fontId="19" fillId="0" borderId="3" xfId="5" applyFont="1" applyFill="1" applyBorder="1" applyAlignment="1" applyProtection="1">
      <alignment horizontal="center" vertical="center"/>
      <protection locked="0"/>
    </xf>
    <xf numFmtId="0" fontId="19" fillId="0" borderId="4" xfId="5" applyFont="1" applyFill="1" applyBorder="1" applyAlignment="1" applyProtection="1">
      <alignment horizontal="center" vertical="center"/>
      <protection locked="0"/>
    </xf>
    <xf numFmtId="0" fontId="19" fillId="0" borderId="5" xfId="5" applyFont="1" applyFill="1" applyBorder="1" applyAlignment="1" applyProtection="1">
      <alignment horizontal="center" vertical="center"/>
      <protection locked="0"/>
    </xf>
    <xf numFmtId="0" fontId="19" fillId="0" borderId="1" xfId="5" applyFont="1" applyFill="1" applyBorder="1" applyAlignment="1" applyProtection="1">
      <alignment horizontal="center" vertical="center"/>
      <protection locked="0"/>
    </xf>
    <xf numFmtId="181" fontId="19" fillId="0" borderId="6" xfId="66" applyNumberFormat="1" applyFont="1" applyFill="1" applyBorder="1" applyAlignment="1">
      <alignment horizontal="center" vertical="center" wrapText="1"/>
    </xf>
    <xf numFmtId="181" fontId="19" fillId="0" borderId="3" xfId="5" applyNumberFormat="1" applyFont="1" applyFill="1" applyBorder="1" applyAlignment="1">
      <alignment horizontal="center" vertical="center" wrapText="1"/>
    </xf>
    <xf numFmtId="182" fontId="19" fillId="0" borderId="5" xfId="51" applyNumberFormat="1" applyFont="1" applyFill="1" applyBorder="1" applyAlignment="1">
      <alignment horizontal="center" vertical="center" wrapText="1"/>
    </xf>
    <xf numFmtId="182" fontId="19" fillId="0" borderId="1" xfId="51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 applyProtection="1">
      <alignment horizontal="center" vertical="center" wrapText="1"/>
      <protection locked="0"/>
    </xf>
    <xf numFmtId="181" fontId="19" fillId="0" borderId="7" xfId="66" applyNumberFormat="1" applyFont="1" applyFill="1" applyBorder="1" applyAlignment="1">
      <alignment horizontal="center" vertical="center" wrapText="1"/>
    </xf>
    <xf numFmtId="177" fontId="19" fillId="0" borderId="1" xfId="50" applyNumberFormat="1" applyFont="1" applyFill="1" applyBorder="1" applyAlignment="1">
      <alignment horizontal="center" vertical="center" wrapText="1"/>
    </xf>
    <xf numFmtId="177" fontId="10" fillId="0" borderId="1" xfId="51" applyNumberFormat="1" applyFont="1" applyFill="1" applyBorder="1" applyAlignment="1">
      <alignment horizontal="right" vertical="center" wrapText="1"/>
    </xf>
    <xf numFmtId="177" fontId="6" fillId="0" borderId="1" xfId="51" applyNumberFormat="1" applyFont="1" applyFill="1" applyBorder="1" applyAlignment="1">
      <alignment horizontal="right" vertical="center" wrapText="1"/>
    </xf>
    <xf numFmtId="0" fontId="8" fillId="0" borderId="3" xfId="66" applyFont="1" applyFill="1" applyBorder="1" applyAlignment="1" applyProtection="1">
      <alignment horizontal="left" vertical="center"/>
      <protection locked="0"/>
    </xf>
    <xf numFmtId="177" fontId="8" fillId="0" borderId="1" xfId="5" applyNumberFormat="1" applyFont="1" applyFill="1" applyBorder="1" applyAlignment="1" applyProtection="1">
      <alignment vertical="center"/>
    </xf>
    <xf numFmtId="177" fontId="8" fillId="0" borderId="1" xfId="51" applyNumberFormat="1" applyFont="1" applyFill="1" applyBorder="1" applyAlignment="1">
      <alignment horizontal="right" vertical="center" wrapText="1"/>
    </xf>
    <xf numFmtId="0" fontId="8" fillId="0" borderId="5" xfId="66" applyFont="1" applyFill="1" applyBorder="1" applyAlignment="1" applyProtection="1">
      <alignment vertical="center"/>
      <protection locked="0"/>
    </xf>
    <xf numFmtId="3" fontId="8" fillId="0" borderId="8" xfId="66" applyNumberFormat="1" applyFont="1" applyFill="1" applyBorder="1" applyAlignment="1" applyProtection="1">
      <alignment horizontal="left" vertical="center"/>
    </xf>
    <xf numFmtId="3" fontId="8" fillId="0" borderId="6" xfId="66" applyNumberFormat="1" applyFont="1" applyFill="1" applyBorder="1" applyAlignment="1" applyProtection="1">
      <alignment vertical="center"/>
    </xf>
    <xf numFmtId="0" fontId="8" fillId="0" borderId="5" xfId="66" applyFont="1" applyFill="1" applyBorder="1" applyAlignment="1" applyProtection="1">
      <alignment horizontal="left" vertical="center" indent="2"/>
      <protection locked="0"/>
    </xf>
    <xf numFmtId="0" fontId="8" fillId="0" borderId="0" xfId="66" applyFont="1" applyFill="1" applyAlignment="1">
      <alignment horizontal="left" vertical="center" wrapText="1" indent="1"/>
    </xf>
    <xf numFmtId="0" fontId="8" fillId="0" borderId="5" xfId="66" applyFont="1" applyFill="1" applyBorder="1" applyProtection="1">
      <alignment vertical="center" wrapText="1"/>
      <protection locked="0"/>
    </xf>
    <xf numFmtId="3" fontId="8" fillId="0" borderId="1" xfId="66" applyNumberFormat="1" applyFont="1" applyFill="1" applyBorder="1" applyAlignment="1" applyProtection="1">
      <alignment horizontal="left" vertical="center"/>
    </xf>
    <xf numFmtId="0" fontId="8" fillId="0" borderId="5" xfId="66" applyFont="1" applyFill="1" applyBorder="1">
      <alignment vertical="center" wrapText="1"/>
    </xf>
    <xf numFmtId="0" fontId="8" fillId="0" borderId="1" xfId="66" applyFont="1" applyFill="1" applyBorder="1" applyAlignment="1">
      <alignment horizontal="left" vertical="center" wrapText="1"/>
    </xf>
    <xf numFmtId="0" fontId="8" fillId="0" borderId="5" xfId="66" applyFont="1" applyFill="1" applyBorder="1" applyAlignment="1" applyProtection="1">
      <alignment horizontal="left" vertical="center"/>
      <protection locked="0"/>
    </xf>
    <xf numFmtId="0" fontId="8" fillId="0" borderId="1" xfId="5" applyFont="1" applyFill="1" applyBorder="1" applyAlignment="1">
      <alignment vertical="center" wrapText="1"/>
    </xf>
    <xf numFmtId="177" fontId="8" fillId="0" borderId="1" xfId="5" applyNumberFormat="1" applyFont="1" applyFill="1" applyBorder="1" applyAlignment="1">
      <alignment vertical="center" wrapText="1"/>
    </xf>
    <xf numFmtId="3" fontId="8" fillId="0" borderId="5" xfId="66" applyNumberFormat="1" applyFont="1" applyFill="1" applyBorder="1" applyAlignment="1" applyProtection="1">
      <alignment vertical="center"/>
    </xf>
    <xf numFmtId="3" fontId="8" fillId="0" borderId="1" xfId="66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>
      <alignment wrapText="1"/>
    </xf>
    <xf numFmtId="0" fontId="8" fillId="0" borderId="0" xfId="66" applyFont="1" applyFill="1" applyAlignment="1">
      <alignment vertical="center" wrapText="1"/>
    </xf>
    <xf numFmtId="0" fontId="8" fillId="0" borderId="1" xfId="5" applyFont="1" applyFill="1" applyBorder="1" applyAlignment="1" applyProtection="1">
      <alignment horizontal="left" vertical="center"/>
      <protection locked="0"/>
    </xf>
    <xf numFmtId="0" fontId="8" fillId="0" borderId="5" xfId="5" applyFont="1" applyFill="1" applyBorder="1" applyAlignment="1" applyProtection="1">
      <alignment horizontal="left" vertical="center"/>
      <protection locked="0"/>
    </xf>
    <xf numFmtId="3" fontId="8" fillId="0" borderId="1" xfId="5" applyNumberFormat="1" applyFont="1" applyFill="1" applyBorder="1" applyAlignment="1" applyProtection="1">
      <alignment vertical="center"/>
    </xf>
    <xf numFmtId="3" fontId="8" fillId="0" borderId="5" xfId="5" applyNumberFormat="1" applyFont="1" applyFill="1" applyBorder="1" applyAlignment="1" applyProtection="1">
      <alignment vertical="center"/>
    </xf>
    <xf numFmtId="3" fontId="8" fillId="0" borderId="2" xfId="5" applyNumberFormat="1" applyFont="1" applyFill="1" applyBorder="1" applyAlignment="1" applyProtection="1">
      <alignment vertical="center"/>
    </xf>
    <xf numFmtId="182" fontId="8" fillId="0" borderId="1" xfId="5" applyNumberFormat="1" applyFont="1" applyFill="1" applyBorder="1" applyAlignment="1">
      <alignment vertical="center" wrapText="1"/>
    </xf>
    <xf numFmtId="0" fontId="8" fillId="0" borderId="1" xfId="66" applyFont="1" applyFill="1" applyBorder="1">
      <alignment vertical="center" wrapText="1"/>
    </xf>
    <xf numFmtId="0" fontId="8" fillId="0" borderId="1" xfId="66" applyFont="1" applyFill="1" applyBorder="1" applyAlignment="1" applyProtection="1">
      <alignment horizontal="left" vertical="center" indent="2"/>
      <protection locked="0"/>
    </xf>
    <xf numFmtId="0" fontId="10" fillId="0" borderId="1" xfId="65" applyFont="1" applyFill="1" applyBorder="1" applyAlignment="1" applyProtection="1">
      <alignment horizontal="center" vertical="center"/>
      <protection locked="0"/>
    </xf>
    <xf numFmtId="0" fontId="8" fillId="2" borderId="1" xfId="61" applyFont="1" applyFill="1" applyBorder="1" applyAlignment="1">
      <alignment horizontal="left" vertical="center" wrapText="1"/>
    </xf>
    <xf numFmtId="0" fontId="8" fillId="0" borderId="1" xfId="65" applyFont="1" applyFill="1" applyBorder="1" applyAlignment="1" applyProtection="1">
      <alignment vertical="center"/>
      <protection locked="0"/>
    </xf>
    <xf numFmtId="0" fontId="8" fillId="0" borderId="4" xfId="10" applyFont="1" applyFill="1" applyBorder="1" applyAlignment="1">
      <alignment horizontal="left" vertical="center" indent="2"/>
    </xf>
    <xf numFmtId="0" fontId="8" fillId="0" borderId="4" xfId="65" applyFont="1" applyFill="1" applyBorder="1" applyAlignment="1" applyProtection="1">
      <alignment vertical="center"/>
      <protection locked="0"/>
    </xf>
    <xf numFmtId="0" fontId="8" fillId="0" borderId="1" xfId="10" applyFont="1" applyFill="1" applyBorder="1" applyAlignment="1">
      <alignment horizontal="left" vertical="center" indent="2"/>
    </xf>
    <xf numFmtId="0" fontId="8" fillId="0" borderId="1" xfId="10" applyFont="1" applyFill="1" applyBorder="1" applyAlignment="1">
      <alignment vertical="center"/>
    </xf>
    <xf numFmtId="0" fontId="8" fillId="2" borderId="1" xfId="61" applyFont="1" applyFill="1" applyBorder="1" applyAlignment="1">
      <alignment horizontal="left" vertical="center" wrapText="1" indent="2"/>
    </xf>
    <xf numFmtId="0" fontId="8" fillId="0" borderId="1" xfId="10" applyFont="1" applyFill="1" applyBorder="1" applyAlignment="1">
      <alignment horizontal="left" indent="2"/>
    </xf>
    <xf numFmtId="0" fontId="19" fillId="0" borderId="1" xfId="5" applyFont="1" applyFill="1" applyBorder="1" applyAlignment="1" applyProtection="1">
      <alignment horizontal="left" vertical="center"/>
      <protection locked="0"/>
    </xf>
    <xf numFmtId="177" fontId="19" fillId="0" borderId="1" xfId="51" applyNumberFormat="1" applyFont="1" applyFill="1" applyBorder="1" applyAlignment="1">
      <alignment horizontal="left" vertical="center" wrapText="1" indent="1"/>
    </xf>
    <xf numFmtId="0" fontId="8" fillId="2" borderId="4" xfId="59" applyFont="1" applyFill="1" applyBorder="1" applyAlignment="1">
      <alignment horizontal="left" vertical="center" wrapText="1"/>
    </xf>
    <xf numFmtId="181" fontId="19" fillId="0" borderId="0" xfId="5" applyNumberFormat="1" applyFont="1" applyFill="1" applyBorder="1" applyAlignment="1" applyProtection="1">
      <alignment horizontal="right" vertical="center"/>
      <protection locked="0"/>
    </xf>
    <xf numFmtId="183" fontId="8" fillId="0" borderId="9" xfId="5" applyNumberFormat="1" applyFont="1" applyFill="1" applyBorder="1" applyAlignment="1">
      <alignment horizontal="right" vertical="center"/>
    </xf>
    <xf numFmtId="0" fontId="19" fillId="0" borderId="10" xfId="5" applyFont="1" applyFill="1" applyBorder="1" applyAlignment="1" applyProtection="1">
      <alignment horizontal="center" vertical="center"/>
      <protection locked="0"/>
    </xf>
    <xf numFmtId="181" fontId="19" fillId="0" borderId="1" xfId="66" applyNumberFormat="1" applyFont="1" applyFill="1" applyBorder="1" applyAlignment="1">
      <alignment horizontal="center" vertical="center" wrapText="1"/>
    </xf>
    <xf numFmtId="177" fontId="10" fillId="0" borderId="2" xfId="51" applyNumberFormat="1" applyFont="1" applyFill="1" applyBorder="1" applyAlignment="1">
      <alignment horizontal="right" vertical="center" wrapText="1"/>
    </xf>
    <xf numFmtId="181" fontId="6" fillId="0" borderId="1" xfId="51" applyNumberFormat="1" applyFont="1" applyFill="1" applyBorder="1" applyAlignment="1">
      <alignment horizontal="right" vertical="center" wrapText="1"/>
    </xf>
    <xf numFmtId="181" fontId="8" fillId="0" borderId="1" xfId="5" applyNumberFormat="1" applyFont="1" applyFill="1" applyBorder="1" applyAlignment="1" applyProtection="1">
      <alignment vertical="center" wrapText="1"/>
    </xf>
    <xf numFmtId="181" fontId="8" fillId="0" borderId="1" xfId="51" applyNumberFormat="1" applyFont="1" applyFill="1" applyBorder="1" applyAlignment="1">
      <alignment horizontal="right" vertical="center" wrapText="1"/>
    </xf>
    <xf numFmtId="177" fontId="8" fillId="0" borderId="1" xfId="5" applyNumberFormat="1" applyFont="1" applyFill="1" applyBorder="1" applyAlignment="1" applyProtection="1">
      <alignment vertical="center" wrapText="1"/>
    </xf>
    <xf numFmtId="181" fontId="8" fillId="0" borderId="1" xfId="5" applyNumberFormat="1" applyFont="1" applyFill="1" applyBorder="1" applyAlignment="1">
      <alignment vertical="center" wrapText="1"/>
    </xf>
    <xf numFmtId="177" fontId="8" fillId="0" borderId="5" xfId="5" applyNumberFormat="1" applyFont="1" applyFill="1" applyBorder="1" applyAlignment="1" applyProtection="1">
      <alignment vertical="center"/>
    </xf>
    <xf numFmtId="41" fontId="8" fillId="0" borderId="1" xfId="9" applyNumberFormat="1" applyFont="1" applyFill="1" applyBorder="1" applyAlignment="1" applyProtection="1">
      <alignment vertical="center"/>
    </xf>
    <xf numFmtId="177" fontId="6" fillId="0" borderId="1" xfId="5" applyNumberFormat="1" applyFont="1" applyFill="1" applyBorder="1" applyAlignment="1">
      <alignment vertical="center" wrapText="1"/>
    </xf>
    <xf numFmtId="181" fontId="6" fillId="0" borderId="1" xfId="5" applyNumberFormat="1" applyFont="1" applyFill="1" applyBorder="1" applyAlignment="1" applyProtection="1">
      <alignment vertical="center" wrapText="1"/>
    </xf>
    <xf numFmtId="177" fontId="10" fillId="0" borderId="1" xfId="51" applyNumberFormat="1" applyFont="1" applyFill="1" applyBorder="1" applyAlignment="1">
      <alignment vertical="center" wrapText="1"/>
    </xf>
    <xf numFmtId="177" fontId="8" fillId="0" borderId="1" xfId="51" applyNumberFormat="1" applyFont="1" applyFill="1" applyBorder="1" applyAlignment="1">
      <alignment horizontal="left" vertical="center" wrapText="1" indent="1"/>
    </xf>
    <xf numFmtId="177" fontId="8" fillId="0" borderId="1" xfId="5" applyNumberFormat="1" applyFont="1" applyFill="1" applyBorder="1" applyAlignment="1">
      <alignment horizontal="right" vertical="center" wrapText="1"/>
    </xf>
    <xf numFmtId="177" fontId="8" fillId="0" borderId="1" xfId="5" applyNumberFormat="1" applyFont="1" applyFill="1" applyBorder="1" applyAlignment="1" applyProtection="1">
      <alignment horizontal="right" vertical="center" wrapText="1"/>
    </xf>
    <xf numFmtId="3" fontId="8" fillId="0" borderId="2" xfId="66" applyNumberFormat="1" applyFont="1" applyFill="1" applyBorder="1" applyAlignment="1" applyProtection="1">
      <alignment horizontal="left" vertical="center" indent="1"/>
    </xf>
    <xf numFmtId="0" fontId="8" fillId="2" borderId="4" xfId="59" applyFont="1" applyFill="1" applyBorder="1" applyAlignment="1">
      <alignment horizontal="left" vertical="center" wrapText="1" indent="2"/>
    </xf>
    <xf numFmtId="0" fontId="8" fillId="0" borderId="3" xfId="60" applyFont="1" applyBorder="1" applyAlignment="1">
      <alignment horizontal="left" vertical="center"/>
    </xf>
    <xf numFmtId="0" fontId="8" fillId="0" borderId="1" xfId="6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3" xfId="0" applyFont="1" applyFill="1" applyBorder="1" applyAlignment="1">
      <alignment horizontal="left" vertical="center" wrapText="1" indent="2"/>
    </xf>
    <xf numFmtId="0" fontId="8" fillId="2" borderId="6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horizontal="left" vertical="center" indent="2"/>
    </xf>
    <xf numFmtId="0" fontId="8" fillId="2" borderId="1" xfId="59" applyFont="1" applyFill="1" applyBorder="1" applyAlignment="1">
      <alignment horizontal="left" vertical="center" wrapText="1"/>
    </xf>
    <xf numFmtId="0" fontId="13" fillId="0" borderId="0" xfId="50" applyFont="1" applyFill="1" applyAlignment="1">
      <alignment horizontal="left" vertical="center"/>
    </xf>
    <xf numFmtId="0" fontId="8" fillId="0" borderId="11" xfId="0" applyFont="1" applyFill="1" applyBorder="1" applyAlignment="1"/>
    <xf numFmtId="0" fontId="8" fillId="0" borderId="5" xfId="0" applyFont="1" applyFill="1" applyBorder="1" applyAlignment="1"/>
    <xf numFmtId="0" fontId="8" fillId="0" borderId="12" xfId="0" applyFont="1" applyFill="1" applyBorder="1" applyAlignment="1"/>
    <xf numFmtId="181" fontId="10" fillId="0" borderId="1" xfId="51" applyNumberFormat="1" applyFont="1" applyFill="1" applyBorder="1" applyAlignment="1">
      <alignment vertical="center" wrapText="1"/>
    </xf>
    <xf numFmtId="181" fontId="10" fillId="0" borderId="1" xfId="5" applyNumberFormat="1" applyFont="1" applyFill="1" applyBorder="1" applyAlignment="1" applyProtection="1">
      <alignment vertical="center" wrapText="1"/>
    </xf>
    <xf numFmtId="0" fontId="19" fillId="0" borderId="3" xfId="5" applyFont="1" applyFill="1" applyBorder="1" applyAlignment="1" applyProtection="1">
      <alignment horizontal="center" vertical="center" wrapText="1"/>
      <protection locked="0"/>
    </xf>
    <xf numFmtId="0" fontId="8" fillId="0" borderId="1" xfId="66" applyNumberFormat="1" applyFont="1" applyFill="1" applyBorder="1" applyAlignment="1" applyProtection="1">
      <alignment vertical="center"/>
      <protection locked="0"/>
    </xf>
    <xf numFmtId="0" fontId="8" fillId="0" borderId="1" xfId="66" applyNumberFormat="1" applyFont="1" applyFill="1" applyBorder="1" applyAlignment="1" applyProtection="1">
      <alignment horizontal="left" vertical="center" indent="2"/>
      <protection locked="0"/>
    </xf>
    <xf numFmtId="0" fontId="8" fillId="0" borderId="7" xfId="66" applyNumberFormat="1" applyFont="1" applyFill="1" applyBorder="1" applyAlignment="1">
      <alignment horizontal="left" vertical="center" wrapText="1" indent="1"/>
    </xf>
    <xf numFmtId="0" fontId="8" fillId="0" borderId="1" xfId="66" applyNumberFormat="1" applyFont="1" applyFill="1" applyBorder="1" applyProtection="1">
      <alignment vertical="center" wrapText="1"/>
      <protection locked="0"/>
    </xf>
    <xf numFmtId="0" fontId="8" fillId="0" borderId="2" xfId="66" applyNumberFormat="1" applyFont="1" applyFill="1" applyBorder="1" applyAlignment="1" applyProtection="1">
      <alignment horizontal="left" vertical="center" indent="2"/>
      <protection locked="0"/>
    </xf>
    <xf numFmtId="0" fontId="8" fillId="0" borderId="7" xfId="66" applyNumberFormat="1" applyFont="1" applyFill="1" applyBorder="1" applyAlignment="1" applyProtection="1">
      <alignment horizontal="left" vertical="center" indent="2"/>
      <protection locked="0"/>
    </xf>
    <xf numFmtId="0" fontId="8" fillId="0" borderId="1" xfId="66" applyNumberFormat="1" applyFont="1" applyFill="1" applyBorder="1">
      <alignment vertical="center" wrapText="1"/>
    </xf>
    <xf numFmtId="0" fontId="8" fillId="0" borderId="1" xfId="65" applyNumberFormat="1" applyFont="1" applyFill="1" applyBorder="1" applyAlignment="1" applyProtection="1">
      <alignment vertical="center"/>
      <protection locked="0"/>
    </xf>
    <xf numFmtId="0" fontId="8" fillId="0" borderId="1" xfId="10" applyNumberFormat="1" applyFont="1" applyFill="1" applyBorder="1" applyAlignment="1">
      <alignment horizontal="left" vertical="center" indent="2"/>
    </xf>
    <xf numFmtId="181" fontId="19" fillId="0" borderId="4" xfId="5" applyNumberFormat="1" applyFont="1" applyFill="1" applyBorder="1" applyAlignment="1">
      <alignment horizontal="center" vertical="center" wrapText="1"/>
    </xf>
    <xf numFmtId="181" fontId="10" fillId="0" borderId="1" xfId="51" applyNumberFormat="1" applyFont="1" applyFill="1" applyBorder="1" applyAlignment="1">
      <alignment horizontal="right" vertical="center" wrapText="1"/>
    </xf>
    <xf numFmtId="181" fontId="8" fillId="0" borderId="1" xfId="5" applyNumberFormat="1" applyFont="1" applyFill="1" applyBorder="1" applyAlignment="1" applyProtection="1">
      <alignment vertical="center"/>
    </xf>
    <xf numFmtId="177" fontId="8" fillId="0" borderId="5" xfId="5" applyNumberFormat="1" applyFont="1" applyFill="1" applyBorder="1" applyAlignment="1">
      <alignment vertical="center" wrapText="1"/>
    </xf>
    <xf numFmtId="181" fontId="19" fillId="0" borderId="1" xfId="51" applyNumberFormat="1" applyFont="1" applyFill="1" applyBorder="1" applyAlignment="1">
      <alignment horizontal="left" vertical="center" wrapText="1" indent="1"/>
    </xf>
    <xf numFmtId="177" fontId="6" fillId="0" borderId="1" xfId="51" applyNumberFormat="1" applyFont="1" applyFill="1" applyBorder="1" applyAlignment="1">
      <alignment vertical="center" wrapText="1"/>
    </xf>
    <xf numFmtId="177" fontId="8" fillId="0" borderId="1" xfId="66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57" fontId="24" fillId="0" borderId="0" xfId="0" applyNumberFormat="1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政府性基金（1-14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5年政府性基金编制（总表）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附件三之表一：政府模拟预算表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附件三之表一：政府模拟预算表_2015年全市财力测算1021（10%）简算版" xfId="40"/>
    <cellStyle name="20% - 强调文字颜色 2" xfId="41" builtinId="34"/>
    <cellStyle name="常规_人大报表（第二稿）新科目(九t稿）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2009年政府预算表1-4" xfId="50"/>
    <cellStyle name="常规_2006年全省基金完成情况表1" xfId="51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人大报表（第二稿）新科目(九t稿）_2015年全市财力测算1021（10%）简算版" xfId="56"/>
    <cellStyle name="常规 4" xfId="57"/>
    <cellStyle name="常规 7" xfId="58"/>
    <cellStyle name="常规_附件22015年海南省财政预算调整草案0515" xfId="59"/>
    <cellStyle name="常规_2007年云南省向人大报送政府收支预算表格式编制过程表 2 2" xfId="60"/>
    <cellStyle name="常规_附件22015年海南省财政预算调整草案0515_2016年财力测算1117（二切表）" xfId="61"/>
    <cellStyle name="常规_2015年全市财力测算1021（10%）简算版" xfId="62"/>
    <cellStyle name="常规_附件1：海口社会保险基金预算表（滨）" xfId="63"/>
    <cellStyle name="常规_全省与省本级执行及预算表（最后稿0121" xfId="64"/>
    <cellStyle name="常规_政府性基金（1-14）_基金预算表（1-18）" xfId="65"/>
    <cellStyle name="常规_政府性基金（1-14）_基金预算表)" xfId="66"/>
    <cellStyle name="常规_支出总表0128" xfId="67"/>
  </cellStyles>
  <dxfs count="2">
    <dxf>
      <font>
        <b val="1"/>
        <i val="0"/>
      </font>
    </dxf>
    <dxf>
      <fill>
        <patternFill patternType="solid">
          <fgColor indexed="10"/>
          <bgColor indexed="52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6"/>
  <sheetViews>
    <sheetView zoomScale="40" zoomScaleNormal="40" workbookViewId="0">
      <selection activeCell="S3" sqref="S3"/>
    </sheetView>
  </sheetViews>
  <sheetFormatPr defaultColWidth="10" defaultRowHeight="45" outlineLevelRow="5"/>
  <cols>
    <col min="1" max="1" width="16.25" style="228" customWidth="1"/>
    <col min="2" max="2" width="34.75" style="228" customWidth="1"/>
    <col min="3" max="3" width="16.25" style="228" customWidth="1"/>
    <col min="4" max="4" width="11.1296296296296" style="228" customWidth="1"/>
    <col min="5" max="5" width="30.5" style="228" customWidth="1"/>
    <col min="6" max="6" width="16.25" style="228" customWidth="1"/>
    <col min="7" max="7" width="21.75" style="228" customWidth="1"/>
    <col min="8" max="8" width="16.25" style="228" customWidth="1"/>
    <col min="9" max="9" width="18.8888888888889" style="228" customWidth="1"/>
    <col min="10" max="10" width="23.0555555555556" style="228" customWidth="1"/>
    <col min="11" max="16384" width="10" style="118"/>
  </cols>
  <sheetData>
    <row r="1" ht="156" customHeight="1" spans="1:1">
      <c r="A1" s="229"/>
    </row>
    <row r="2" ht="156" customHeight="1" spans="1:2">
      <c r="A2" s="230"/>
      <c r="B2" s="230"/>
    </row>
    <row r="3" ht="262.5" customHeight="1" spans="1:10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</row>
    <row r="4" ht="335.1" customHeight="1"/>
    <row r="5" ht="32.4" spans="1:9">
      <c r="A5" s="232" t="s">
        <v>1</v>
      </c>
      <c r="B5" s="232"/>
      <c r="C5" s="232"/>
      <c r="D5" s="232"/>
      <c r="E5" s="232"/>
      <c r="F5" s="232"/>
      <c r="G5" s="232"/>
      <c r="H5" s="232"/>
      <c r="I5" s="232"/>
    </row>
    <row r="6" ht="32.4" spans="1:9">
      <c r="A6" s="233">
        <v>44044</v>
      </c>
      <c r="B6" s="233"/>
      <c r="C6" s="233"/>
      <c r="D6" s="233"/>
      <c r="E6" s="233"/>
      <c r="F6" s="233"/>
      <c r="G6" s="233"/>
      <c r="H6" s="233"/>
      <c r="I6" s="233"/>
    </row>
  </sheetData>
  <mergeCells count="4">
    <mergeCell ref="A2:B2"/>
    <mergeCell ref="A3:J3"/>
    <mergeCell ref="A5:I5"/>
    <mergeCell ref="A6:I6"/>
  </mergeCells>
  <printOptions horizontalCentered="1"/>
  <pageMargins left="0.75" right="0.75" top="0.979166666666667" bottom="0.979166666666667" header="0.509027777777778" footer="0.509027777777778"/>
  <pageSetup paperSize="8" scale="64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IJ82"/>
  <sheetViews>
    <sheetView showZeros="0" zoomScale="85" zoomScaleNormal="85" workbookViewId="0">
      <pane ySplit="6" topLeftCell="A70" activePane="bottomLeft" state="frozen"/>
      <selection/>
      <selection pane="bottomLeft" activeCell="H8" sqref="H8"/>
    </sheetView>
  </sheetViews>
  <sheetFormatPr defaultColWidth="10" defaultRowHeight="15.6"/>
  <cols>
    <col min="1" max="1" width="42.5" style="111" customWidth="1"/>
    <col min="2" max="3" width="10.75" style="111" hidden="1" customWidth="1"/>
    <col min="4" max="4" width="5.68518518518519" style="111" hidden="1" customWidth="1"/>
    <col min="5" max="5" width="22.0740740740741" style="114" customWidth="1"/>
    <col min="6" max="6" width="21.5648148148148" style="114" customWidth="1"/>
    <col min="7" max="7" width="22.0740740740741" style="114" customWidth="1"/>
    <col min="8" max="8" width="60.8796296296296" style="111" customWidth="1"/>
    <col min="9" max="9" width="14" style="111" hidden="1" customWidth="1"/>
    <col min="10" max="10" width="14.5" style="115" hidden="1" customWidth="1"/>
    <col min="11" max="11" width="13.5" style="115" hidden="1" customWidth="1"/>
    <col min="12" max="12" width="25.0185185185185" style="111" customWidth="1"/>
    <col min="13" max="13" width="19.5092592592593" style="116" customWidth="1"/>
    <col min="14" max="14" width="21.0648148148148" style="116" customWidth="1"/>
    <col min="15" max="232" width="10" style="111" customWidth="1"/>
    <col min="233" max="244" width="10" style="117"/>
    <col min="245" max="16372" width="10" style="118"/>
  </cols>
  <sheetData>
    <row r="1" spans="1:3">
      <c r="A1" s="119" t="s">
        <v>2</v>
      </c>
      <c r="B1" s="120"/>
      <c r="C1" s="120"/>
    </row>
    <row r="2" ht="22.2" spans="1:14">
      <c r="A2" s="121" t="s">
        <v>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="110" customFormat="1" ht="12" spans="1:14">
      <c r="A3" s="122"/>
      <c r="B3" s="122"/>
      <c r="C3" s="122"/>
      <c r="D3" s="123"/>
      <c r="E3" s="124"/>
      <c r="F3" s="124"/>
      <c r="G3" s="124"/>
      <c r="H3" s="125"/>
      <c r="I3" s="125"/>
      <c r="J3" s="178"/>
      <c r="M3" s="179" t="s">
        <v>4</v>
      </c>
      <c r="N3" s="179"/>
    </row>
    <row r="4" s="111" customFormat="1" ht="12" spans="1:244">
      <c r="A4" s="126" t="s">
        <v>5</v>
      </c>
      <c r="B4" s="127"/>
      <c r="C4" s="127"/>
      <c r="D4" s="127"/>
      <c r="E4" s="127"/>
      <c r="F4" s="127"/>
      <c r="G4" s="128"/>
      <c r="H4" s="126" t="s">
        <v>6</v>
      </c>
      <c r="I4" s="180"/>
      <c r="J4" s="180"/>
      <c r="K4" s="127"/>
      <c r="L4" s="180"/>
      <c r="M4" s="127"/>
      <c r="N4" s="128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</row>
    <row r="5" s="110" customFormat="1" ht="21" customHeight="1" spans="1:244">
      <c r="A5" s="129" t="s">
        <v>7</v>
      </c>
      <c r="B5" s="130" t="s">
        <v>8</v>
      </c>
      <c r="C5" s="130" t="s">
        <v>9</v>
      </c>
      <c r="D5" s="131" t="s">
        <v>10</v>
      </c>
      <c r="E5" s="132" t="s">
        <v>11</v>
      </c>
      <c r="F5" s="133"/>
      <c r="G5" s="133"/>
      <c r="H5" s="211" t="s">
        <v>7</v>
      </c>
      <c r="I5" s="181" t="s">
        <v>8</v>
      </c>
      <c r="J5" s="181" t="s">
        <v>9</v>
      </c>
      <c r="K5" s="221" t="s">
        <v>10</v>
      </c>
      <c r="L5" s="133" t="s">
        <v>11</v>
      </c>
      <c r="M5" s="133"/>
      <c r="N5" s="133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</row>
    <row r="6" s="110" customFormat="1" ht="30.95" customHeight="1" spans="1:244">
      <c r="A6" s="129"/>
      <c r="B6" s="135"/>
      <c r="C6" s="135"/>
      <c r="D6" s="131"/>
      <c r="E6" s="132" t="s">
        <v>12</v>
      </c>
      <c r="F6" s="136" t="s">
        <v>13</v>
      </c>
      <c r="G6" s="133" t="s">
        <v>14</v>
      </c>
      <c r="H6" s="211"/>
      <c r="I6" s="181"/>
      <c r="J6" s="181"/>
      <c r="K6" s="221"/>
      <c r="L6" s="133" t="s">
        <v>12</v>
      </c>
      <c r="M6" s="136" t="s">
        <v>13</v>
      </c>
      <c r="N6" s="133" t="s">
        <v>14</v>
      </c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</row>
    <row r="7" s="112" customFormat="1" ht="27" customHeight="1" spans="1:14">
      <c r="A7" s="58" t="s">
        <v>15</v>
      </c>
      <c r="B7" s="58"/>
      <c r="C7" s="58"/>
      <c r="D7" s="137"/>
      <c r="E7" s="138">
        <f>SUM(E8:E26)</f>
        <v>2802700</v>
      </c>
      <c r="F7" s="138">
        <f>SUM(F8:F26)</f>
        <v>0</v>
      </c>
      <c r="G7" s="138">
        <f>SUM(G9:G25)</f>
        <v>2802700</v>
      </c>
      <c r="H7" s="58" t="s">
        <v>16</v>
      </c>
      <c r="I7" s="182"/>
      <c r="J7" s="182"/>
      <c r="K7" s="222"/>
      <c r="L7" s="222">
        <f>L8+L11+L16+L29+L35+L40</f>
        <v>3191197.7</v>
      </c>
      <c r="M7" s="222">
        <f>M8+M11+M16+M29+M35+M40+M50</f>
        <v>685000</v>
      </c>
      <c r="N7" s="222">
        <f>N8+N11+N16+N29+N35+N40+N50</f>
        <v>3876197.7</v>
      </c>
    </row>
    <row r="8" s="110" customFormat="1" ht="27" customHeight="1" spans="1:14">
      <c r="A8" s="139" t="s">
        <v>17</v>
      </c>
      <c r="B8" s="76"/>
      <c r="C8" s="76"/>
      <c r="D8" s="140"/>
      <c r="E8" s="141"/>
      <c r="F8" s="141"/>
      <c r="G8" s="141">
        <f t="shared" ref="G8:G45" si="0">E8+F8</f>
        <v>0</v>
      </c>
      <c r="H8" s="212" t="s">
        <v>18</v>
      </c>
      <c r="I8" s="140"/>
      <c r="J8" s="140"/>
      <c r="K8" s="223"/>
      <c r="L8" s="140">
        <v>268</v>
      </c>
      <c r="M8" s="184">
        <f>SUM(M9)</f>
        <v>0</v>
      </c>
      <c r="N8" s="184">
        <f>L8+M8</f>
        <v>268</v>
      </c>
    </row>
    <row r="9" s="110" customFormat="1" ht="27" customHeight="1" spans="1:14">
      <c r="A9" s="143" t="s">
        <v>19</v>
      </c>
      <c r="B9" s="144"/>
      <c r="C9" s="144"/>
      <c r="D9" s="140"/>
      <c r="E9" s="141">
        <v>200</v>
      </c>
      <c r="F9" s="141"/>
      <c r="G9" s="141">
        <v>200</v>
      </c>
      <c r="H9" s="213" t="s">
        <v>20</v>
      </c>
      <c r="I9" s="140"/>
      <c r="J9" s="185"/>
      <c r="K9" s="187"/>
      <c r="L9" s="153"/>
      <c r="M9" s="184"/>
      <c r="N9" s="184">
        <f>L9+M9</f>
        <v>0</v>
      </c>
    </row>
    <row r="10" s="110" customFormat="1" ht="27" customHeight="1" spans="1:14">
      <c r="A10" s="139" t="s">
        <v>21</v>
      </c>
      <c r="B10" s="76"/>
      <c r="C10" s="76"/>
      <c r="D10" s="140"/>
      <c r="E10" s="141"/>
      <c r="F10" s="141"/>
      <c r="G10" s="141">
        <f t="shared" si="0"/>
        <v>0</v>
      </c>
      <c r="H10" s="213" t="s">
        <v>22</v>
      </c>
      <c r="I10" s="140"/>
      <c r="J10" s="185"/>
      <c r="K10" s="187"/>
      <c r="L10" s="153">
        <v>268</v>
      </c>
      <c r="M10" s="184"/>
      <c r="N10" s="184">
        <v>268</v>
      </c>
    </row>
    <row r="11" s="110" customFormat="1" ht="27" customHeight="1" spans="1:14">
      <c r="A11" s="139" t="s">
        <v>23</v>
      </c>
      <c r="B11" s="76"/>
      <c r="C11" s="76"/>
      <c r="D11" s="140"/>
      <c r="E11" s="141"/>
      <c r="F11" s="141"/>
      <c r="G11" s="141">
        <f t="shared" si="0"/>
        <v>0</v>
      </c>
      <c r="H11" s="212" t="s">
        <v>24</v>
      </c>
      <c r="I11" s="140"/>
      <c r="J11" s="185"/>
      <c r="K11" s="223"/>
      <c r="L11" s="186">
        <v>480</v>
      </c>
      <c r="M11" s="184"/>
      <c r="N11" s="184">
        <v>480</v>
      </c>
    </row>
    <row r="12" s="110" customFormat="1" ht="27" customHeight="1" spans="1:14">
      <c r="A12" s="76" t="s">
        <v>25</v>
      </c>
      <c r="B12" s="76"/>
      <c r="C12" s="76"/>
      <c r="D12" s="140"/>
      <c r="E12" s="141"/>
      <c r="F12" s="141"/>
      <c r="G12" s="141">
        <f t="shared" si="0"/>
        <v>0</v>
      </c>
      <c r="H12" s="214" t="s">
        <v>26</v>
      </c>
      <c r="I12" s="140"/>
      <c r="J12" s="185"/>
      <c r="K12" s="187"/>
      <c r="L12" s="153">
        <v>480</v>
      </c>
      <c r="M12" s="184"/>
      <c r="N12" s="184">
        <v>480</v>
      </c>
    </row>
    <row r="13" s="110" customFormat="1" ht="27" customHeight="1" spans="1:14">
      <c r="A13" s="76" t="s">
        <v>27</v>
      </c>
      <c r="B13" s="76"/>
      <c r="C13" s="76"/>
      <c r="D13" s="140"/>
      <c r="E13" s="141"/>
      <c r="F13" s="141"/>
      <c r="G13" s="141">
        <f t="shared" si="0"/>
        <v>0</v>
      </c>
      <c r="H13" s="213" t="s">
        <v>28</v>
      </c>
      <c r="I13" s="140"/>
      <c r="J13" s="185"/>
      <c r="K13" s="187"/>
      <c r="L13" s="153"/>
      <c r="M13" s="184"/>
      <c r="N13" s="184">
        <f>L13+M13</f>
        <v>0</v>
      </c>
    </row>
    <row r="14" s="110" customFormat="1" ht="27" customHeight="1" spans="1:14">
      <c r="A14" s="76" t="s">
        <v>29</v>
      </c>
      <c r="B14" s="76"/>
      <c r="C14" s="76"/>
      <c r="D14" s="140"/>
      <c r="E14" s="141">
        <v>75000</v>
      </c>
      <c r="F14" s="141">
        <v>0</v>
      </c>
      <c r="G14" s="141">
        <v>75000</v>
      </c>
      <c r="H14" s="212" t="s">
        <v>30</v>
      </c>
      <c r="I14" s="140"/>
      <c r="J14" s="140"/>
      <c r="K14" s="223"/>
      <c r="L14" s="186"/>
      <c r="M14" s="184">
        <f>SUM(M15)</f>
        <v>0</v>
      </c>
      <c r="N14" s="184">
        <f>L14+M14</f>
        <v>0</v>
      </c>
    </row>
    <row r="15" s="110" customFormat="1" ht="27" customHeight="1" spans="1:14">
      <c r="A15" s="76" t="s">
        <v>31</v>
      </c>
      <c r="B15" s="76"/>
      <c r="C15" s="76"/>
      <c r="D15" s="140"/>
      <c r="E15" s="141">
        <v>12500</v>
      </c>
      <c r="F15" s="141">
        <v>0</v>
      </c>
      <c r="G15" s="141">
        <v>12500</v>
      </c>
      <c r="H15" s="213" t="s">
        <v>32</v>
      </c>
      <c r="I15" s="140"/>
      <c r="J15" s="185"/>
      <c r="K15" s="187"/>
      <c r="L15" s="153"/>
      <c r="M15" s="184"/>
      <c r="N15" s="184">
        <f>L15+M15</f>
        <v>0</v>
      </c>
    </row>
    <row r="16" s="110" customFormat="1" ht="27" customHeight="1" spans="1:14">
      <c r="A16" s="76" t="s">
        <v>33</v>
      </c>
      <c r="B16" s="76"/>
      <c r="C16" s="76"/>
      <c r="D16" s="140"/>
      <c r="E16" s="141">
        <v>2537500</v>
      </c>
      <c r="F16" s="141">
        <v>0</v>
      </c>
      <c r="G16" s="141">
        <v>2537500</v>
      </c>
      <c r="H16" s="215" t="s">
        <v>34</v>
      </c>
      <c r="I16" s="140"/>
      <c r="J16" s="185"/>
      <c r="K16" s="187"/>
      <c r="L16" s="184">
        <f>SUM(L17:L23)</f>
        <v>2502643.7</v>
      </c>
      <c r="M16" s="184">
        <f>SUM(M17:M23)</f>
        <v>0</v>
      </c>
      <c r="N16" s="184">
        <f>SUM(N17:N23)</f>
        <v>2502643.7</v>
      </c>
    </row>
    <row r="17" s="110" customFormat="1" ht="27" customHeight="1" spans="1:14">
      <c r="A17" s="76" t="s">
        <v>35</v>
      </c>
      <c r="B17" s="76"/>
      <c r="C17" s="76"/>
      <c r="D17" s="140"/>
      <c r="E17" s="141"/>
      <c r="F17" s="141"/>
      <c r="G17" s="141">
        <f t="shared" si="0"/>
        <v>0</v>
      </c>
      <c r="H17" s="213" t="s">
        <v>36</v>
      </c>
      <c r="I17" s="140"/>
      <c r="J17" s="185"/>
      <c r="K17" s="187"/>
      <c r="L17" s="153">
        <v>2243805</v>
      </c>
      <c r="M17" s="184"/>
      <c r="N17" s="184">
        <v>2243805</v>
      </c>
    </row>
    <row r="18" s="110" customFormat="1" ht="27" customHeight="1" spans="1:14">
      <c r="A18" s="76" t="s">
        <v>37</v>
      </c>
      <c r="B18" s="76"/>
      <c r="C18" s="76"/>
      <c r="D18" s="140"/>
      <c r="E18" s="141">
        <v>5000</v>
      </c>
      <c r="F18" s="141"/>
      <c r="G18" s="141">
        <v>5000</v>
      </c>
      <c r="H18" s="213" t="s">
        <v>38</v>
      </c>
      <c r="I18" s="140"/>
      <c r="J18" s="185"/>
      <c r="K18" s="223"/>
      <c r="L18" s="186">
        <v>75000</v>
      </c>
      <c r="M18" s="184">
        <v>0</v>
      </c>
      <c r="N18" s="184">
        <v>75000</v>
      </c>
    </row>
    <row r="19" s="110" customFormat="1" ht="27" customHeight="1" spans="1:14">
      <c r="A19" s="76" t="s">
        <v>39</v>
      </c>
      <c r="B19" s="76"/>
      <c r="C19" s="76"/>
      <c r="D19" s="140"/>
      <c r="E19" s="141">
        <v>160000</v>
      </c>
      <c r="F19" s="141"/>
      <c r="G19" s="141">
        <v>160000</v>
      </c>
      <c r="H19" s="213" t="s">
        <v>40</v>
      </c>
      <c r="I19" s="140"/>
      <c r="J19" s="185"/>
      <c r="K19" s="187"/>
      <c r="L19" s="153">
        <v>12500</v>
      </c>
      <c r="M19" s="184"/>
      <c r="N19" s="184">
        <v>12500</v>
      </c>
    </row>
    <row r="20" s="110" customFormat="1" ht="27" customHeight="1" spans="1:14">
      <c r="A20" s="76" t="s">
        <v>41</v>
      </c>
      <c r="B20" s="76"/>
      <c r="C20" s="76"/>
      <c r="D20" s="140"/>
      <c r="E20" s="141"/>
      <c r="F20" s="141"/>
      <c r="G20" s="141">
        <f t="shared" si="0"/>
        <v>0</v>
      </c>
      <c r="H20" s="213" t="s">
        <v>42</v>
      </c>
      <c r="I20" s="140"/>
      <c r="J20" s="140"/>
      <c r="K20" s="223"/>
      <c r="L20" s="186">
        <v>159638.7</v>
      </c>
      <c r="M20" s="184"/>
      <c r="N20" s="184">
        <v>159638.7</v>
      </c>
    </row>
    <row r="21" s="110" customFormat="1" ht="27" customHeight="1" spans="1:14">
      <c r="A21" s="76" t="s">
        <v>43</v>
      </c>
      <c r="B21" s="76"/>
      <c r="C21" s="76"/>
      <c r="D21" s="140"/>
      <c r="E21" s="141"/>
      <c r="F21" s="141"/>
      <c r="G21" s="141">
        <f t="shared" si="0"/>
        <v>0</v>
      </c>
      <c r="H21" s="216" t="s">
        <v>44</v>
      </c>
      <c r="I21" s="140"/>
      <c r="J21" s="185"/>
      <c r="K21" s="187"/>
      <c r="L21" s="153">
        <v>11700</v>
      </c>
      <c r="M21" s="184"/>
      <c r="N21" s="184">
        <v>11700</v>
      </c>
    </row>
    <row r="22" s="110" customFormat="1" ht="27" customHeight="1" spans="1:14">
      <c r="A22" s="148" t="s">
        <v>45</v>
      </c>
      <c r="B22" s="76"/>
      <c r="C22" s="76"/>
      <c r="D22" s="140"/>
      <c r="E22" s="141"/>
      <c r="F22" s="141"/>
      <c r="G22" s="141">
        <f t="shared" si="0"/>
        <v>0</v>
      </c>
      <c r="H22" s="213" t="s">
        <v>46</v>
      </c>
      <c r="I22" s="140"/>
      <c r="J22" s="185"/>
      <c r="K22" s="187"/>
      <c r="L22" s="153"/>
      <c r="M22" s="184"/>
      <c r="N22" s="184">
        <f>L22+M22</f>
        <v>0</v>
      </c>
    </row>
    <row r="23" s="110" customFormat="1" ht="27" customHeight="1" spans="1:14">
      <c r="A23" s="150" t="s">
        <v>47</v>
      </c>
      <c r="B23" s="151"/>
      <c r="C23" s="76"/>
      <c r="D23" s="140"/>
      <c r="E23" s="141"/>
      <c r="F23" s="141"/>
      <c r="G23" s="141">
        <f t="shared" si="0"/>
        <v>0</v>
      </c>
      <c r="H23" s="213" t="s">
        <v>48</v>
      </c>
      <c r="I23" s="187"/>
      <c r="J23" s="185"/>
      <c r="K23" s="187"/>
      <c r="L23" s="187"/>
      <c r="M23" s="184"/>
      <c r="N23" s="184"/>
    </row>
    <row r="24" s="110" customFormat="1" ht="27" customHeight="1" spans="1:14">
      <c r="A24" s="148" t="s">
        <v>49</v>
      </c>
      <c r="B24" s="151"/>
      <c r="C24" s="76"/>
      <c r="D24" s="152"/>
      <c r="E24" s="153">
        <v>12000</v>
      </c>
      <c r="F24" s="141"/>
      <c r="G24" s="141">
        <v>12000</v>
      </c>
      <c r="H24" s="217" t="s">
        <v>50</v>
      </c>
      <c r="I24" s="187"/>
      <c r="J24" s="185"/>
      <c r="K24" s="187"/>
      <c r="L24" s="187"/>
      <c r="M24" s="184"/>
      <c r="N24" s="184"/>
    </row>
    <row r="25" s="110" customFormat="1" ht="27" customHeight="1" spans="1:14">
      <c r="A25" s="150" t="s">
        <v>51</v>
      </c>
      <c r="B25" s="154"/>
      <c r="C25" s="155"/>
      <c r="D25" s="152"/>
      <c r="E25" s="153">
        <v>500</v>
      </c>
      <c r="F25" s="141"/>
      <c r="G25" s="141">
        <v>500</v>
      </c>
      <c r="H25" s="212" t="s">
        <v>52</v>
      </c>
      <c r="I25" s="140"/>
      <c r="J25" s="185"/>
      <c r="K25" s="187"/>
      <c r="L25" s="153"/>
      <c r="M25" s="184"/>
      <c r="N25" s="184">
        <f t="shared" ref="N25:N43" si="1">L25+M25</f>
        <v>0</v>
      </c>
    </row>
    <row r="26" s="110" customFormat="1" ht="27" customHeight="1" spans="1:14">
      <c r="A26" s="148" t="s">
        <v>53</v>
      </c>
      <c r="B26" s="111"/>
      <c r="C26" s="111"/>
      <c r="D26" s="140"/>
      <c r="E26" s="141"/>
      <c r="F26" s="141"/>
      <c r="G26" s="141">
        <f t="shared" si="0"/>
        <v>0</v>
      </c>
      <c r="H26" s="213" t="s">
        <v>54</v>
      </c>
      <c r="I26" s="140"/>
      <c r="J26" s="185"/>
      <c r="K26" s="187"/>
      <c r="L26" s="153"/>
      <c r="M26" s="184"/>
      <c r="N26" s="184">
        <f t="shared" si="1"/>
        <v>0</v>
      </c>
    </row>
    <row r="27" s="110" customFormat="1" ht="27" customHeight="1" spans="1:14">
      <c r="A27" s="155"/>
      <c r="B27" s="154"/>
      <c r="C27" s="155"/>
      <c r="D27" s="140"/>
      <c r="E27" s="156"/>
      <c r="F27" s="141"/>
      <c r="G27" s="141">
        <f t="shared" si="0"/>
        <v>0</v>
      </c>
      <c r="H27" s="213" t="s">
        <v>55</v>
      </c>
      <c r="I27" s="140"/>
      <c r="J27" s="185"/>
      <c r="K27" s="187"/>
      <c r="L27" s="153"/>
      <c r="M27" s="184"/>
      <c r="N27" s="184">
        <f t="shared" si="1"/>
        <v>0</v>
      </c>
    </row>
    <row r="28" s="110" customFormat="1" ht="27" customHeight="1" spans="1:14">
      <c r="A28" s="155"/>
      <c r="B28" s="154"/>
      <c r="C28" s="155"/>
      <c r="D28" s="140"/>
      <c r="E28" s="141"/>
      <c r="F28" s="141"/>
      <c r="G28" s="141">
        <f t="shared" si="0"/>
        <v>0</v>
      </c>
      <c r="H28" s="214" t="s">
        <v>56</v>
      </c>
      <c r="I28" s="140"/>
      <c r="J28" s="185"/>
      <c r="K28" s="187"/>
      <c r="L28" s="224"/>
      <c r="M28" s="184"/>
      <c r="N28" s="184">
        <f t="shared" si="1"/>
        <v>0</v>
      </c>
    </row>
    <row r="29" s="110" customFormat="1" ht="27" customHeight="1" spans="1:14">
      <c r="A29" s="155"/>
      <c r="B29" s="154"/>
      <c r="C29" s="155"/>
      <c r="D29" s="140"/>
      <c r="E29" s="141"/>
      <c r="F29" s="141"/>
      <c r="G29" s="141">
        <f t="shared" si="0"/>
        <v>0</v>
      </c>
      <c r="H29" s="212" t="s">
        <v>57</v>
      </c>
      <c r="I29" s="140"/>
      <c r="J29" s="185"/>
      <c r="K29" s="187"/>
      <c r="L29" s="153">
        <v>200</v>
      </c>
      <c r="M29" s="184"/>
      <c r="N29" s="184">
        <v>200</v>
      </c>
    </row>
    <row r="30" s="110" customFormat="1" ht="27" customHeight="1" spans="1:14">
      <c r="A30" s="158"/>
      <c r="B30" s="159"/>
      <c r="C30" s="158"/>
      <c r="D30" s="140"/>
      <c r="E30" s="141"/>
      <c r="F30" s="141"/>
      <c r="G30" s="141">
        <f t="shared" si="0"/>
        <v>0</v>
      </c>
      <c r="H30" s="213" t="s">
        <v>58</v>
      </c>
      <c r="I30" s="140"/>
      <c r="J30" s="140"/>
      <c r="K30" s="223"/>
      <c r="L30" s="186"/>
      <c r="M30" s="184"/>
      <c r="N30" s="184">
        <f t="shared" si="1"/>
        <v>0</v>
      </c>
    </row>
    <row r="31" s="110" customFormat="1" ht="27" customHeight="1" spans="1:14">
      <c r="A31" s="158"/>
      <c r="B31" s="159"/>
      <c r="C31" s="158"/>
      <c r="D31" s="140"/>
      <c r="E31" s="141"/>
      <c r="F31" s="141"/>
      <c r="G31" s="141">
        <f t="shared" si="0"/>
        <v>0</v>
      </c>
      <c r="H31" s="213" t="s">
        <v>59</v>
      </c>
      <c r="I31" s="140"/>
      <c r="J31" s="185"/>
      <c r="K31" s="187"/>
      <c r="L31" s="153">
        <v>200</v>
      </c>
      <c r="M31" s="184"/>
      <c r="N31" s="184">
        <v>200</v>
      </c>
    </row>
    <row r="32" s="110" customFormat="1" ht="27" customHeight="1" spans="1:14">
      <c r="A32" s="160"/>
      <c r="B32" s="161"/>
      <c r="C32" s="160"/>
      <c r="D32" s="140"/>
      <c r="E32" s="141"/>
      <c r="F32" s="141"/>
      <c r="G32" s="141">
        <f t="shared" si="0"/>
        <v>0</v>
      </c>
      <c r="H32" s="213" t="s">
        <v>60</v>
      </c>
      <c r="I32" s="140"/>
      <c r="J32" s="185"/>
      <c r="K32" s="187"/>
      <c r="L32" s="153"/>
      <c r="M32" s="184"/>
      <c r="N32" s="184">
        <f t="shared" si="1"/>
        <v>0</v>
      </c>
    </row>
    <row r="33" s="111" customFormat="1" ht="27" customHeight="1" spans="1:14">
      <c r="A33" s="162"/>
      <c r="B33" s="160"/>
      <c r="C33" s="160"/>
      <c r="D33" s="153"/>
      <c r="E33" s="141"/>
      <c r="F33" s="141"/>
      <c r="G33" s="141">
        <f t="shared" si="0"/>
        <v>0</v>
      </c>
      <c r="H33" s="212" t="s">
        <v>61</v>
      </c>
      <c r="I33" s="140"/>
      <c r="J33" s="185"/>
      <c r="K33" s="187"/>
      <c r="L33" s="153"/>
      <c r="M33" s="184"/>
      <c r="N33" s="184">
        <f t="shared" si="1"/>
        <v>0</v>
      </c>
    </row>
    <row r="34" s="110" customFormat="1" ht="27" customHeight="1" spans="1:14">
      <c r="A34" s="102"/>
      <c r="B34" s="102"/>
      <c r="C34" s="102"/>
      <c r="D34" s="140"/>
      <c r="E34" s="141"/>
      <c r="F34" s="141"/>
      <c r="G34" s="141">
        <f t="shared" si="0"/>
        <v>0</v>
      </c>
      <c r="H34" s="213" t="s">
        <v>62</v>
      </c>
      <c r="I34" s="140"/>
      <c r="J34" s="185"/>
      <c r="K34" s="187"/>
      <c r="L34" s="153"/>
      <c r="M34" s="184"/>
      <c r="N34" s="184">
        <f t="shared" si="1"/>
        <v>0</v>
      </c>
    </row>
    <row r="35" s="110" customFormat="1" ht="27" customHeight="1" spans="1:14">
      <c r="A35" s="152"/>
      <c r="B35" s="152"/>
      <c r="C35" s="152"/>
      <c r="D35" s="152"/>
      <c r="E35" s="163"/>
      <c r="F35" s="141"/>
      <c r="G35" s="141">
        <f t="shared" si="0"/>
        <v>0</v>
      </c>
      <c r="H35" s="218" t="s">
        <v>63</v>
      </c>
      <c r="I35" s="188"/>
      <c r="J35" s="185"/>
      <c r="K35" s="187"/>
      <c r="L35" s="184">
        <f>SUM(L36:L39)</f>
        <v>593911</v>
      </c>
      <c r="M35" s="184">
        <f>M37</f>
        <v>190000</v>
      </c>
      <c r="N35" s="184">
        <f>SUM(N36:N39)</f>
        <v>783911</v>
      </c>
    </row>
    <row r="36" s="110" customFormat="1" ht="27" customHeight="1" spans="1:14">
      <c r="A36" s="160"/>
      <c r="B36" s="160"/>
      <c r="C36" s="160"/>
      <c r="D36" s="140"/>
      <c r="E36" s="138"/>
      <c r="F36" s="141"/>
      <c r="G36" s="141">
        <f t="shared" si="0"/>
        <v>0</v>
      </c>
      <c r="H36" s="213" t="s">
        <v>64</v>
      </c>
      <c r="I36" s="188"/>
      <c r="J36" s="185"/>
      <c r="K36" s="187"/>
      <c r="L36" s="153">
        <v>0</v>
      </c>
      <c r="M36" s="184"/>
      <c r="N36" s="184">
        <f>L36+M36</f>
        <v>0</v>
      </c>
    </row>
    <row r="37" s="110" customFormat="1" ht="27" customHeight="1" spans="1:14">
      <c r="A37" s="166"/>
      <c r="B37" s="166"/>
      <c r="C37" s="166"/>
      <c r="D37" s="140"/>
      <c r="E37" s="138"/>
      <c r="F37" s="141"/>
      <c r="G37" s="141">
        <f t="shared" si="0"/>
        <v>0</v>
      </c>
      <c r="H37" s="213" t="s">
        <v>65</v>
      </c>
      <c r="I37" s="188"/>
      <c r="J37" s="185"/>
      <c r="K37" s="187"/>
      <c r="L37" s="153">
        <v>591000</v>
      </c>
      <c r="M37" s="184">
        <v>190000</v>
      </c>
      <c r="N37" s="184">
        <f>L37+M37</f>
        <v>781000</v>
      </c>
    </row>
    <row r="38" s="110" customFormat="1" ht="27" customHeight="1" spans="1:14">
      <c r="A38" s="167"/>
      <c r="B38" s="167"/>
      <c r="C38" s="167"/>
      <c r="D38" s="140"/>
      <c r="E38" s="138"/>
      <c r="F38" s="141"/>
      <c r="G38" s="141">
        <f t="shared" si="0"/>
        <v>0</v>
      </c>
      <c r="H38" s="213" t="s">
        <v>66</v>
      </c>
      <c r="I38" s="140"/>
      <c r="J38" s="185"/>
      <c r="K38" s="187"/>
      <c r="L38" s="153">
        <v>200</v>
      </c>
      <c r="M38" s="184"/>
      <c r="N38" s="184">
        <v>200</v>
      </c>
    </row>
    <row r="39" s="110" customFormat="1" ht="27" customHeight="1" spans="1:14">
      <c r="A39" s="167"/>
      <c r="B39" s="167"/>
      <c r="C39" s="167"/>
      <c r="D39" s="140"/>
      <c r="E39" s="138"/>
      <c r="F39" s="141"/>
      <c r="G39" s="141">
        <f t="shared" si="0"/>
        <v>0</v>
      </c>
      <c r="H39" s="213" t="s">
        <v>67</v>
      </c>
      <c r="I39" s="140"/>
      <c r="J39" s="185"/>
      <c r="K39" s="187"/>
      <c r="L39" s="153">
        <v>2711</v>
      </c>
      <c r="M39" s="184"/>
      <c r="N39" s="184">
        <v>2711</v>
      </c>
    </row>
    <row r="40" s="110" customFormat="1" ht="27" customHeight="1" spans="1:14">
      <c r="A40" s="160"/>
      <c r="B40" s="160"/>
      <c r="C40" s="160"/>
      <c r="D40" s="140"/>
      <c r="E40" s="138"/>
      <c r="F40" s="141"/>
      <c r="G40" s="141">
        <f t="shared" si="0"/>
        <v>0</v>
      </c>
      <c r="H40" s="219" t="s">
        <v>68</v>
      </c>
      <c r="I40" s="140"/>
      <c r="J40" s="185"/>
      <c r="K40" s="223"/>
      <c r="L40" s="186">
        <f>L41+L42</f>
        <v>93695</v>
      </c>
      <c r="M40" s="184"/>
      <c r="N40" s="184">
        <v>93695</v>
      </c>
    </row>
    <row r="41" s="110" customFormat="1" ht="27" customHeight="1" spans="1:14">
      <c r="A41" s="160"/>
      <c r="B41" s="160"/>
      <c r="C41" s="160"/>
      <c r="D41" s="140"/>
      <c r="E41" s="138"/>
      <c r="F41" s="141"/>
      <c r="G41" s="141">
        <f t="shared" si="0"/>
        <v>0</v>
      </c>
      <c r="H41" s="220" t="s">
        <v>69</v>
      </c>
      <c r="I41" s="140"/>
      <c r="J41" s="185"/>
      <c r="K41" s="187"/>
      <c r="L41" s="153">
        <v>67084</v>
      </c>
      <c r="M41" s="184"/>
      <c r="N41" s="184">
        <v>67084</v>
      </c>
    </row>
    <row r="42" s="110" customFormat="1" ht="27" customHeight="1" spans="1:14">
      <c r="A42" s="160"/>
      <c r="B42" s="160"/>
      <c r="C42" s="160"/>
      <c r="D42" s="140"/>
      <c r="E42" s="138"/>
      <c r="F42" s="141"/>
      <c r="G42" s="141">
        <f t="shared" si="0"/>
        <v>0</v>
      </c>
      <c r="H42" s="220" t="s">
        <v>70</v>
      </c>
      <c r="I42" s="140"/>
      <c r="J42" s="185"/>
      <c r="K42" s="223"/>
      <c r="L42" s="153">
        <v>26611</v>
      </c>
      <c r="M42" s="184"/>
      <c r="N42" s="184">
        <v>26611</v>
      </c>
    </row>
    <row r="43" s="110" customFormat="1" ht="27" customHeight="1" spans="1:14">
      <c r="A43" s="160"/>
      <c r="B43" s="160"/>
      <c r="C43" s="160"/>
      <c r="D43" s="140"/>
      <c r="E43" s="138"/>
      <c r="F43" s="141"/>
      <c r="G43" s="141">
        <f t="shared" si="0"/>
        <v>0</v>
      </c>
      <c r="H43" s="220" t="s">
        <v>71</v>
      </c>
      <c r="I43" s="140"/>
      <c r="J43" s="185"/>
      <c r="K43" s="223"/>
      <c r="L43" s="153"/>
      <c r="M43" s="184"/>
      <c r="N43" s="184"/>
    </row>
    <row r="44" s="111" customFormat="1" ht="27" customHeight="1" spans="1:14">
      <c r="A44" s="160"/>
      <c r="B44" s="160"/>
      <c r="C44" s="160"/>
      <c r="D44" s="140"/>
      <c r="E44" s="138"/>
      <c r="F44" s="141"/>
      <c r="G44" s="141">
        <f t="shared" si="0"/>
        <v>0</v>
      </c>
      <c r="H44" s="220" t="s">
        <v>72</v>
      </c>
      <c r="I44" s="140"/>
      <c r="J44" s="185"/>
      <c r="K44" s="223"/>
      <c r="L44" s="153"/>
      <c r="M44" s="184"/>
      <c r="N44" s="184"/>
    </row>
    <row r="45" s="110" customFormat="1" ht="27" customHeight="1" spans="1:14">
      <c r="A45" s="152"/>
      <c r="B45" s="152"/>
      <c r="C45" s="152"/>
      <c r="D45" s="152"/>
      <c r="E45" s="163"/>
      <c r="F45" s="141"/>
      <c r="G45" s="141">
        <f t="shared" si="0"/>
        <v>0</v>
      </c>
      <c r="H45" s="219" t="s">
        <v>73</v>
      </c>
      <c r="I45" s="140"/>
      <c r="J45" s="185"/>
      <c r="K45" s="187"/>
      <c r="L45" s="153"/>
      <c r="M45" s="184"/>
      <c r="N45" s="184">
        <f>L45+M45</f>
        <v>0</v>
      </c>
    </row>
    <row r="46" s="110" customFormat="1" ht="27" customHeight="1" spans="1:14">
      <c r="A46" s="152"/>
      <c r="B46" s="152"/>
      <c r="C46" s="152"/>
      <c r="D46" s="152"/>
      <c r="E46" s="163"/>
      <c r="F46" s="141"/>
      <c r="G46" s="141"/>
      <c r="H46" s="220" t="s">
        <v>74</v>
      </c>
      <c r="I46" s="140"/>
      <c r="J46" s="185"/>
      <c r="K46" s="187"/>
      <c r="L46" s="153">
        <v>0</v>
      </c>
      <c r="M46" s="184"/>
      <c r="N46" s="184">
        <f>L46+M46</f>
        <v>0</v>
      </c>
    </row>
    <row r="47" s="110" customFormat="1" ht="27" customHeight="1" spans="1:14">
      <c r="A47" s="152"/>
      <c r="B47" s="152"/>
      <c r="C47" s="152"/>
      <c r="D47" s="152"/>
      <c r="E47" s="163"/>
      <c r="F47" s="141"/>
      <c r="G47" s="141"/>
      <c r="H47" s="220" t="s">
        <v>75</v>
      </c>
      <c r="I47" s="140"/>
      <c r="J47" s="185"/>
      <c r="K47" s="187"/>
      <c r="L47" s="153"/>
      <c r="M47" s="184"/>
      <c r="N47" s="184">
        <f>L47+M47</f>
        <v>0</v>
      </c>
    </row>
    <row r="48" s="110" customFormat="1" ht="27" customHeight="1" spans="1:14">
      <c r="A48" s="152"/>
      <c r="B48" s="152"/>
      <c r="C48" s="152"/>
      <c r="D48" s="152"/>
      <c r="E48" s="163"/>
      <c r="F48" s="141"/>
      <c r="G48" s="141"/>
      <c r="H48" s="220" t="s">
        <v>76</v>
      </c>
      <c r="I48" s="140"/>
      <c r="J48" s="185"/>
      <c r="K48" s="187"/>
      <c r="L48" s="153"/>
      <c r="M48" s="184"/>
      <c r="N48" s="184"/>
    </row>
    <row r="49" s="110" customFormat="1" ht="27" customHeight="1" spans="1:14">
      <c r="A49" s="152"/>
      <c r="B49" s="152"/>
      <c r="C49" s="152"/>
      <c r="D49" s="152"/>
      <c r="E49" s="163"/>
      <c r="F49" s="141"/>
      <c r="G49" s="141"/>
      <c r="H49" s="171" t="s">
        <v>77</v>
      </c>
      <c r="I49" s="140"/>
      <c r="J49" s="185"/>
      <c r="K49" s="187"/>
      <c r="L49" s="153"/>
      <c r="M49" s="184"/>
      <c r="N49" s="184">
        <f>L49+M49</f>
        <v>0</v>
      </c>
    </row>
    <row r="50" s="110" customFormat="1" ht="27" customHeight="1" spans="1:14">
      <c r="A50" s="152"/>
      <c r="B50" s="152"/>
      <c r="C50" s="152"/>
      <c r="D50" s="152"/>
      <c r="E50" s="163"/>
      <c r="F50" s="141"/>
      <c r="G50" s="141"/>
      <c r="H50" s="172" t="s">
        <v>78</v>
      </c>
      <c r="I50" s="140"/>
      <c r="J50" s="185"/>
      <c r="K50" s="187"/>
      <c r="L50" s="153"/>
      <c r="M50" s="184">
        <v>495000</v>
      </c>
      <c r="N50" s="184">
        <v>495000</v>
      </c>
    </row>
    <row r="51" s="110" customFormat="1" ht="27" customHeight="1" spans="1:14">
      <c r="A51" s="152"/>
      <c r="B51" s="152"/>
      <c r="C51" s="152"/>
      <c r="D51" s="152"/>
      <c r="E51" s="163"/>
      <c r="F51" s="141"/>
      <c r="G51" s="141"/>
      <c r="H51" s="171" t="s">
        <v>79</v>
      </c>
      <c r="I51" s="140"/>
      <c r="J51" s="185"/>
      <c r="K51" s="187"/>
      <c r="L51" s="153"/>
      <c r="M51" s="184">
        <v>495000</v>
      </c>
      <c r="N51" s="184">
        <v>495000</v>
      </c>
    </row>
    <row r="52" s="110" customFormat="1" ht="27" customHeight="1" spans="1:14">
      <c r="A52" s="152"/>
      <c r="B52" s="152"/>
      <c r="C52" s="152"/>
      <c r="D52" s="152"/>
      <c r="E52" s="163"/>
      <c r="F52" s="141"/>
      <c r="G52" s="141"/>
      <c r="H52" s="171" t="s">
        <v>80</v>
      </c>
      <c r="I52" s="140"/>
      <c r="J52" s="185"/>
      <c r="K52" s="187"/>
      <c r="L52" s="153"/>
      <c r="M52" s="184"/>
      <c r="N52" s="184"/>
    </row>
    <row r="53" s="112" customFormat="1" ht="27" customHeight="1" spans="1:14">
      <c r="A53" s="152"/>
      <c r="B53" s="152"/>
      <c r="C53" s="152"/>
      <c r="D53" s="152"/>
      <c r="E53" s="163"/>
      <c r="F53" s="141"/>
      <c r="G53" s="141"/>
      <c r="H53" s="171"/>
      <c r="I53" s="140"/>
      <c r="J53" s="185"/>
      <c r="K53" s="187"/>
      <c r="L53" s="153"/>
      <c r="M53" s="184"/>
      <c r="N53" s="184"/>
    </row>
    <row r="54" s="113" customFormat="1" ht="27" customHeight="1" spans="1:14">
      <c r="A54" s="152"/>
      <c r="B54" s="152"/>
      <c r="C54" s="152"/>
      <c r="D54" s="152"/>
      <c r="E54" s="163"/>
      <c r="F54" s="141"/>
      <c r="G54" s="141">
        <f t="shared" ref="G54:G59" si="2">E54+F54</f>
        <v>0</v>
      </c>
      <c r="H54" s="171"/>
      <c r="I54" s="140"/>
      <c r="J54" s="185"/>
      <c r="K54" s="187"/>
      <c r="L54" s="153"/>
      <c r="M54" s="184"/>
      <c r="N54" s="184"/>
    </row>
    <row r="55" s="113" customFormat="1" ht="27" customHeight="1" spans="1:14">
      <c r="A55" s="152"/>
      <c r="B55" s="152"/>
      <c r="C55" s="152"/>
      <c r="D55" s="152"/>
      <c r="E55" s="163"/>
      <c r="F55" s="141"/>
      <c r="G55" s="141">
        <f t="shared" si="2"/>
        <v>0</v>
      </c>
      <c r="H55" s="171"/>
      <c r="I55" s="140"/>
      <c r="J55" s="185"/>
      <c r="K55" s="187"/>
      <c r="L55" s="153"/>
      <c r="M55" s="184"/>
      <c r="N55" s="184">
        <f t="shared" ref="N55:N63" si="3">L55+M55</f>
        <v>0</v>
      </c>
    </row>
    <row r="56" s="113" customFormat="1" ht="27" customHeight="1" spans="1:14">
      <c r="A56" s="166" t="s">
        <v>81</v>
      </c>
      <c r="B56" s="166"/>
      <c r="C56" s="166"/>
      <c r="D56" s="152"/>
      <c r="E56" s="163"/>
      <c r="F56" s="141"/>
      <c r="G56" s="141">
        <f t="shared" si="2"/>
        <v>0</v>
      </c>
      <c r="H56" s="166" t="s">
        <v>82</v>
      </c>
      <c r="I56" s="140"/>
      <c r="J56" s="185"/>
      <c r="K56" s="187"/>
      <c r="L56" s="190">
        <v>190828</v>
      </c>
      <c r="M56" s="191"/>
      <c r="N56" s="191">
        <f t="shared" si="3"/>
        <v>190828</v>
      </c>
    </row>
    <row r="57" s="110" customFormat="1" ht="27" customHeight="1" spans="1:14">
      <c r="A57" s="167" t="s">
        <v>83</v>
      </c>
      <c r="B57" s="167"/>
      <c r="C57" s="167"/>
      <c r="D57" s="152"/>
      <c r="E57" s="163"/>
      <c r="F57" s="141"/>
      <c r="G57" s="141">
        <f t="shared" si="2"/>
        <v>0</v>
      </c>
      <c r="H57" s="167" t="s">
        <v>84</v>
      </c>
      <c r="I57" s="140"/>
      <c r="J57" s="185"/>
      <c r="K57" s="187"/>
      <c r="L57" s="153">
        <v>190828</v>
      </c>
      <c r="M57" s="184"/>
      <c r="N57" s="184">
        <f t="shared" si="3"/>
        <v>190828</v>
      </c>
    </row>
    <row r="58" s="110" customFormat="1" ht="27" customHeight="1" spans="1:14">
      <c r="A58" s="167" t="s">
        <v>85</v>
      </c>
      <c r="B58" s="167"/>
      <c r="C58" s="167"/>
      <c r="D58" s="152"/>
      <c r="E58" s="163"/>
      <c r="F58" s="141"/>
      <c r="G58" s="141">
        <f t="shared" si="2"/>
        <v>0</v>
      </c>
      <c r="H58" s="173" t="s">
        <v>86</v>
      </c>
      <c r="I58" s="140"/>
      <c r="J58" s="185"/>
      <c r="K58" s="187"/>
      <c r="L58" s="153">
        <v>190828</v>
      </c>
      <c r="M58" s="184"/>
      <c r="N58" s="184">
        <f t="shared" si="3"/>
        <v>190828</v>
      </c>
    </row>
    <row r="59" s="110" customFormat="1" ht="27" customHeight="1" spans="1:14">
      <c r="A59" s="152"/>
      <c r="B59" s="152"/>
      <c r="C59" s="152"/>
      <c r="D59" s="152"/>
      <c r="E59" s="163"/>
      <c r="F59" s="141"/>
      <c r="G59" s="141">
        <f t="shared" si="2"/>
        <v>0</v>
      </c>
      <c r="H59" s="173" t="s">
        <v>87</v>
      </c>
      <c r="I59" s="140"/>
      <c r="J59" s="185"/>
      <c r="K59" s="187"/>
      <c r="L59" s="153"/>
      <c r="M59" s="184"/>
      <c r="N59" s="184">
        <f t="shared" si="3"/>
        <v>0</v>
      </c>
    </row>
    <row r="60" s="110" customFormat="1" ht="27" customHeight="1" spans="1:14">
      <c r="A60" s="152"/>
      <c r="B60" s="152"/>
      <c r="C60" s="152"/>
      <c r="D60" s="152"/>
      <c r="E60" s="163"/>
      <c r="F60" s="141"/>
      <c r="G60" s="141"/>
      <c r="H60" s="173"/>
      <c r="I60" s="140"/>
      <c r="J60" s="185"/>
      <c r="K60" s="187"/>
      <c r="L60" s="153"/>
      <c r="M60" s="184"/>
      <c r="N60" s="184"/>
    </row>
    <row r="61" s="110" customFormat="1" ht="27" customHeight="1" spans="1:14">
      <c r="A61" s="152"/>
      <c r="B61" s="152"/>
      <c r="C61" s="152"/>
      <c r="D61" s="152"/>
      <c r="E61" s="163"/>
      <c r="F61" s="141"/>
      <c r="G61" s="141"/>
      <c r="H61" s="173"/>
      <c r="I61" s="140"/>
      <c r="J61" s="185"/>
      <c r="K61" s="187"/>
      <c r="L61" s="153"/>
      <c r="M61" s="184"/>
      <c r="N61" s="184"/>
    </row>
    <row r="62" s="110" customFormat="1" ht="27" customHeight="1" spans="1:14">
      <c r="A62" s="152"/>
      <c r="B62" s="152"/>
      <c r="C62" s="152"/>
      <c r="D62" s="152"/>
      <c r="E62" s="163"/>
      <c r="F62" s="141"/>
      <c r="G62" s="141">
        <f t="shared" ref="G62:G79" si="4">E62+F62</f>
        <v>0</v>
      </c>
      <c r="H62" s="174"/>
      <c r="I62" s="137"/>
      <c r="J62" s="137"/>
      <c r="K62" s="222"/>
      <c r="L62" s="192"/>
      <c r="M62" s="184"/>
      <c r="N62" s="191"/>
    </row>
    <row r="63" s="110" customFormat="1" ht="27" customHeight="1" spans="1:14">
      <c r="A63" s="58" t="s">
        <v>88</v>
      </c>
      <c r="B63" s="58"/>
      <c r="C63" s="58"/>
      <c r="D63" s="137"/>
      <c r="E63" s="137">
        <f>E64+E67+E71</f>
        <v>801640</v>
      </c>
      <c r="F63" s="137">
        <f>F64+F67+F71</f>
        <v>685000</v>
      </c>
      <c r="G63" s="137">
        <f>G64+G67+G71</f>
        <v>1486640</v>
      </c>
      <c r="H63" s="58" t="s">
        <v>89</v>
      </c>
      <c r="I63" s="176"/>
      <c r="J63" s="176"/>
      <c r="K63" s="225"/>
      <c r="L63" s="226">
        <f>L65+L66</f>
        <v>222314</v>
      </c>
      <c r="M63" s="191"/>
      <c r="N63" s="191">
        <f>L63+M63</f>
        <v>222314</v>
      </c>
    </row>
    <row r="64" s="110" customFormat="1" ht="27" customHeight="1" spans="1:14">
      <c r="A64" s="158" t="s">
        <v>90</v>
      </c>
      <c r="B64" s="175"/>
      <c r="C64" s="175"/>
      <c r="D64" s="176"/>
      <c r="E64" s="141">
        <f>SUM(E65:E66)</f>
        <v>8000</v>
      </c>
      <c r="F64" s="141">
        <f>SUM(F65:F66)</f>
        <v>495000</v>
      </c>
      <c r="G64" s="141">
        <f>SUM(G65:G66)</f>
        <v>503000</v>
      </c>
      <c r="H64" s="154" t="s">
        <v>91</v>
      </c>
      <c r="I64" s="140"/>
      <c r="J64" s="183"/>
      <c r="K64" s="187"/>
      <c r="L64" s="153"/>
      <c r="M64" s="184"/>
      <c r="N64" s="184">
        <v>0</v>
      </c>
    </row>
    <row r="65" s="110" customFormat="1" ht="27" customHeight="1" spans="1:14">
      <c r="A65" s="158" t="s">
        <v>92</v>
      </c>
      <c r="B65" s="175"/>
      <c r="C65" s="175"/>
      <c r="D65" s="176"/>
      <c r="E65" s="141"/>
      <c r="F65" s="141">
        <v>495000</v>
      </c>
      <c r="G65" s="141">
        <v>495000</v>
      </c>
      <c r="H65" s="154" t="s">
        <v>93</v>
      </c>
      <c r="I65" s="140"/>
      <c r="J65" s="185"/>
      <c r="K65" s="187"/>
      <c r="L65" s="153">
        <v>200000</v>
      </c>
      <c r="M65" s="184"/>
      <c r="N65" s="184">
        <v>200000</v>
      </c>
    </row>
    <row r="66" s="110" customFormat="1" ht="27" customHeight="1" spans="1:14">
      <c r="A66" s="158" t="s">
        <v>94</v>
      </c>
      <c r="B66" s="175"/>
      <c r="C66" s="175"/>
      <c r="D66" s="176"/>
      <c r="E66" s="141">
        <v>8000</v>
      </c>
      <c r="F66" s="141"/>
      <c r="G66" s="141">
        <v>8000</v>
      </c>
      <c r="H66" s="177" t="s">
        <v>95</v>
      </c>
      <c r="I66" s="140"/>
      <c r="J66" s="185"/>
      <c r="K66" s="223"/>
      <c r="L66" s="227">
        <v>22314</v>
      </c>
      <c r="M66" s="184"/>
      <c r="N66" s="184">
        <v>22314</v>
      </c>
    </row>
    <row r="67" s="110" customFormat="1" ht="27" customHeight="1" spans="1:14">
      <c r="A67" s="155" t="s">
        <v>96</v>
      </c>
      <c r="B67" s="155"/>
      <c r="C67" s="155"/>
      <c r="D67" s="140"/>
      <c r="E67" s="141">
        <v>11812</v>
      </c>
      <c r="F67" s="141"/>
      <c r="G67" s="141">
        <v>11812</v>
      </c>
      <c r="H67" s="177"/>
      <c r="I67" s="140"/>
      <c r="J67" s="185"/>
      <c r="K67" s="223"/>
      <c r="L67" s="227"/>
      <c r="M67" s="184"/>
      <c r="N67" s="184"/>
    </row>
    <row r="68" s="110" customFormat="1" ht="27" customHeight="1" spans="1:14">
      <c r="A68" s="155" t="s">
        <v>97</v>
      </c>
      <c r="B68" s="155"/>
      <c r="C68" s="155"/>
      <c r="D68" s="140"/>
      <c r="E68" s="141"/>
      <c r="F68" s="141"/>
      <c r="G68" s="141">
        <f>E68+F68</f>
        <v>0</v>
      </c>
      <c r="H68" s="177"/>
      <c r="I68" s="140"/>
      <c r="J68" s="185"/>
      <c r="K68" s="223"/>
      <c r="L68" s="227"/>
      <c r="M68" s="184"/>
      <c r="N68" s="184"/>
    </row>
    <row r="69" s="110" customFormat="1" ht="27" customHeight="1" spans="1:14">
      <c r="A69" s="196" t="s">
        <v>98</v>
      </c>
      <c r="B69" s="196"/>
      <c r="C69" s="196"/>
      <c r="D69" s="153"/>
      <c r="E69" s="141"/>
      <c r="F69" s="141"/>
      <c r="G69" s="141">
        <f>E69+F69</f>
        <v>0</v>
      </c>
      <c r="H69" s="177"/>
      <c r="I69" s="140"/>
      <c r="J69" s="185"/>
      <c r="K69" s="223"/>
      <c r="L69" s="227"/>
      <c r="M69" s="184"/>
      <c r="N69" s="184"/>
    </row>
    <row r="70" s="110" customFormat="1" ht="27" customHeight="1" spans="1:14">
      <c r="A70" s="196" t="s">
        <v>99</v>
      </c>
      <c r="B70" s="196"/>
      <c r="C70" s="196"/>
      <c r="D70" s="153"/>
      <c r="E70" s="141"/>
      <c r="F70" s="141"/>
      <c r="G70" s="141">
        <f>E70+F70</f>
        <v>0</v>
      </c>
      <c r="H70" s="177"/>
      <c r="I70" s="140"/>
      <c r="J70" s="185"/>
      <c r="K70" s="223"/>
      <c r="L70" s="227"/>
      <c r="M70" s="184"/>
      <c r="N70" s="184"/>
    </row>
    <row r="71" s="112" customFormat="1" ht="27" customHeight="1" spans="1:14">
      <c r="A71" s="198" t="s">
        <v>100</v>
      </c>
      <c r="B71" s="199"/>
      <c r="C71" s="199"/>
      <c r="D71" s="153"/>
      <c r="E71" s="141">
        <f>E72+E77</f>
        <v>781828</v>
      </c>
      <c r="F71" s="141">
        <f>F72+F77</f>
        <v>190000</v>
      </c>
      <c r="G71" s="141">
        <f>G72+G77</f>
        <v>971828</v>
      </c>
      <c r="H71" s="177"/>
      <c r="I71" s="140"/>
      <c r="J71" s="185"/>
      <c r="K71" s="223"/>
      <c r="L71" s="227"/>
      <c r="M71" s="184"/>
      <c r="N71" s="184"/>
    </row>
    <row r="72" ht="27" customHeight="1" spans="1:14">
      <c r="A72" s="198" t="s">
        <v>101</v>
      </c>
      <c r="B72" s="200"/>
      <c r="C72" s="200"/>
      <c r="D72" s="153"/>
      <c r="E72" s="141">
        <f>SUM(E73:E76)</f>
        <v>591000</v>
      </c>
      <c r="F72" s="141">
        <f>SUM(F73:F76)</f>
        <v>190000</v>
      </c>
      <c r="G72" s="141">
        <f>SUM(G73:G76)</f>
        <v>781000</v>
      </c>
      <c r="H72" s="177"/>
      <c r="I72" s="140"/>
      <c r="J72" s="185"/>
      <c r="K72" s="223"/>
      <c r="L72" s="227"/>
      <c r="M72" s="184"/>
      <c r="N72" s="184"/>
    </row>
    <row r="73" ht="27" customHeight="1" spans="1:14">
      <c r="A73" s="201" t="s">
        <v>102</v>
      </c>
      <c r="B73" s="202"/>
      <c r="C73" s="202"/>
      <c r="D73" s="153"/>
      <c r="E73" s="141"/>
      <c r="F73" s="141"/>
      <c r="G73" s="141"/>
      <c r="H73" s="177"/>
      <c r="I73" s="140"/>
      <c r="J73" s="185"/>
      <c r="K73" s="223"/>
      <c r="L73" s="227"/>
      <c r="M73" s="184"/>
      <c r="N73" s="184"/>
    </row>
    <row r="74" ht="27" customHeight="1" spans="1:14">
      <c r="A74" s="203" t="s">
        <v>103</v>
      </c>
      <c r="B74" s="202"/>
      <c r="C74" s="202"/>
      <c r="D74" s="153"/>
      <c r="E74" s="141"/>
      <c r="F74" s="141"/>
      <c r="G74" s="141"/>
      <c r="H74" s="177"/>
      <c r="I74" s="140"/>
      <c r="J74" s="185"/>
      <c r="K74" s="223"/>
      <c r="L74" s="227"/>
      <c r="M74" s="184"/>
      <c r="N74" s="184"/>
    </row>
    <row r="75" ht="27" customHeight="1" spans="1:14">
      <c r="A75" s="203" t="s">
        <v>104</v>
      </c>
      <c r="B75" s="202"/>
      <c r="C75" s="202"/>
      <c r="D75" s="153"/>
      <c r="E75" s="141"/>
      <c r="F75" s="141"/>
      <c r="G75" s="141"/>
      <c r="H75" s="177"/>
      <c r="I75" s="140"/>
      <c r="J75" s="185"/>
      <c r="K75" s="223"/>
      <c r="L75" s="227"/>
      <c r="M75" s="184"/>
      <c r="N75" s="184"/>
    </row>
    <row r="76" ht="27" customHeight="1" spans="1:14">
      <c r="A76" s="203" t="s">
        <v>105</v>
      </c>
      <c r="B76" s="202"/>
      <c r="C76" s="202"/>
      <c r="D76" s="153"/>
      <c r="E76" s="141">
        <v>591000</v>
      </c>
      <c r="F76" s="141">
        <v>190000</v>
      </c>
      <c r="G76" s="141">
        <f>E76+F76</f>
        <v>781000</v>
      </c>
      <c r="H76" s="197"/>
      <c r="I76" s="140"/>
      <c r="J76" s="185"/>
      <c r="K76" s="223"/>
      <c r="L76" s="153"/>
      <c r="M76" s="184"/>
      <c r="N76" s="184">
        <f>L76+M76</f>
        <v>0</v>
      </c>
    </row>
    <row r="77" ht="27" customHeight="1" spans="1:14">
      <c r="A77" s="198" t="s">
        <v>106</v>
      </c>
      <c r="B77" s="202"/>
      <c r="C77" s="202"/>
      <c r="D77" s="153"/>
      <c r="E77" s="141">
        <f>190828</f>
        <v>190828</v>
      </c>
      <c r="F77" s="141"/>
      <c r="G77" s="141">
        <f>E77+F77</f>
        <v>190828</v>
      </c>
      <c r="H77" s="197"/>
      <c r="I77" s="140"/>
      <c r="J77" s="185"/>
      <c r="K77" s="223"/>
      <c r="L77" s="153"/>
      <c r="M77" s="184"/>
      <c r="N77" s="184"/>
    </row>
    <row r="78" ht="27" customHeight="1" spans="1:14">
      <c r="A78" s="204" t="s">
        <v>107</v>
      </c>
      <c r="B78" s="202"/>
      <c r="C78" s="202"/>
      <c r="D78" s="153"/>
      <c r="E78" s="141">
        <v>190828</v>
      </c>
      <c r="F78" s="141"/>
      <c r="G78" s="141">
        <v>190828</v>
      </c>
      <c r="H78" s="197"/>
      <c r="I78" s="140"/>
      <c r="J78" s="185"/>
      <c r="K78" s="223"/>
      <c r="L78" s="153"/>
      <c r="M78" s="184"/>
      <c r="N78" s="184"/>
    </row>
    <row r="79" ht="27" customHeight="1" spans="1:14">
      <c r="A79" s="204" t="s">
        <v>108</v>
      </c>
      <c r="B79" s="202"/>
      <c r="C79" s="202"/>
      <c r="D79" s="153"/>
      <c r="E79" s="141"/>
      <c r="F79" s="141"/>
      <c r="G79" s="141">
        <f>E79+F79</f>
        <v>0</v>
      </c>
      <c r="H79" s="197"/>
      <c r="I79" s="140"/>
      <c r="J79" s="185"/>
      <c r="K79" s="223"/>
      <c r="L79" s="153"/>
      <c r="M79" s="184"/>
      <c r="N79" s="184">
        <f>L79+M79</f>
        <v>0</v>
      </c>
    </row>
    <row r="80" ht="27" customHeight="1" spans="1:14">
      <c r="A80" s="160"/>
      <c r="B80" s="160"/>
      <c r="C80" s="160"/>
      <c r="D80" s="153"/>
      <c r="E80" s="141"/>
      <c r="F80" s="141"/>
      <c r="G80" s="141">
        <f>E80+F80</f>
        <v>0</v>
      </c>
      <c r="H80" s="197"/>
      <c r="I80" s="140"/>
      <c r="J80" s="185"/>
      <c r="K80" s="223"/>
      <c r="L80" s="153"/>
      <c r="M80" s="184"/>
      <c r="N80" s="184">
        <f>L80+M80</f>
        <v>0</v>
      </c>
    </row>
    <row r="81" ht="27" customHeight="1" spans="1:14">
      <c r="A81" s="58" t="s">
        <v>109</v>
      </c>
      <c r="B81" s="58"/>
      <c r="C81" s="58"/>
      <c r="D81" s="137"/>
      <c r="E81" s="138">
        <f>E7+E63</f>
        <v>3604340</v>
      </c>
      <c r="F81" s="138">
        <f>F7+F63</f>
        <v>685000</v>
      </c>
      <c r="G81" s="138">
        <f>G7+G63</f>
        <v>4289340</v>
      </c>
      <c r="H81" s="58" t="s">
        <v>110</v>
      </c>
      <c r="I81" s="209"/>
      <c r="J81" s="209"/>
      <c r="K81" s="209"/>
      <c r="L81" s="209">
        <f>L8+L11+L16+L29+L35+L40+L56+L63</f>
        <v>3604339.7</v>
      </c>
      <c r="M81" s="191">
        <v>685000</v>
      </c>
      <c r="N81" s="191">
        <f>L81+M81</f>
        <v>4289339.7</v>
      </c>
    </row>
    <row r="82" spans="1:7">
      <c r="A82" s="205" t="s">
        <v>111</v>
      </c>
      <c r="B82" s="205"/>
      <c r="C82" s="205"/>
      <c r="D82" s="205"/>
      <c r="E82" s="205"/>
      <c r="F82" s="205"/>
      <c r="G82" s="205"/>
    </row>
  </sheetData>
  <mergeCells count="14">
    <mergeCell ref="A2:N2"/>
    <mergeCell ref="M3:N3"/>
    <mergeCell ref="A4:G4"/>
    <mergeCell ref="H4:N4"/>
    <mergeCell ref="E5:G5"/>
    <mergeCell ref="L5:N5"/>
    <mergeCell ref="A5:A6"/>
    <mergeCell ref="B5:B6"/>
    <mergeCell ref="C5:C6"/>
    <mergeCell ref="D5:D6"/>
    <mergeCell ref="H5:H6"/>
    <mergeCell ref="I5:I6"/>
    <mergeCell ref="J5:J6"/>
    <mergeCell ref="K5:K6"/>
  </mergeCells>
  <conditionalFormatting sqref="H66:H80 A71:C79 H57:H61 A57:C58 A38:C39">
    <cfRule type="expression" dxfId="0" priority="1" stopIfTrue="1">
      <formula>"len($A:$A)=3"</formula>
    </cfRule>
  </conditionalFormatting>
  <printOptions horizontalCentered="1" verticalCentered="1"/>
  <pageMargins left="0.708333333333333" right="0.751388888888889" top="0.432638888888889" bottom="0.393055555555556" header="0.196527777777778" footer="0.0784722222222222"/>
  <pageSetup paperSize="8" scale="53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I77"/>
  <sheetViews>
    <sheetView showZeros="0" zoomScale="85" zoomScaleNormal="85" topLeftCell="F1" workbookViewId="0">
      <pane ySplit="6" topLeftCell="A64" activePane="bottomLeft" state="frozen"/>
      <selection/>
      <selection pane="bottomLeft" activeCell="L76" sqref="L76"/>
    </sheetView>
  </sheetViews>
  <sheetFormatPr defaultColWidth="10" defaultRowHeight="15.6"/>
  <cols>
    <col min="1" max="1" width="42.5" style="111" customWidth="1"/>
    <col min="2" max="4" width="10.75" style="111" hidden="1" customWidth="1"/>
    <col min="5" max="5" width="24.9166666666667" style="114" customWidth="1"/>
    <col min="6" max="7" width="15.8796296296296" style="114" customWidth="1"/>
    <col min="8" max="8" width="60.6296296296296" style="111" customWidth="1"/>
    <col min="9" max="9" width="14" style="111" hidden="1" customWidth="1"/>
    <col min="10" max="10" width="14.5" style="115" hidden="1" customWidth="1"/>
    <col min="11" max="11" width="29.0462962962963" style="111" customWidth="1"/>
    <col min="12" max="13" width="15.3796296296296" style="116" customWidth="1"/>
    <col min="14" max="231" width="10" style="111" customWidth="1"/>
    <col min="232" max="243" width="10" style="117"/>
    <col min="244" max="16371" width="10" style="118"/>
  </cols>
  <sheetData>
    <row r="1" ht="25" customHeight="1" spans="1:3">
      <c r="A1" s="119" t="s">
        <v>112</v>
      </c>
      <c r="B1" s="120"/>
      <c r="C1" s="120"/>
    </row>
    <row r="2" ht="22.2" spans="1:13">
      <c r="A2" s="121" t="s">
        <v>113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="110" customFormat="1" ht="12" spans="1:13">
      <c r="A3" s="122"/>
      <c r="B3" s="122"/>
      <c r="C3" s="122"/>
      <c r="D3" s="123"/>
      <c r="E3" s="124"/>
      <c r="F3" s="124"/>
      <c r="G3" s="124"/>
      <c r="H3" s="125"/>
      <c r="I3" s="125"/>
      <c r="J3" s="178"/>
      <c r="L3" s="179" t="s">
        <v>4</v>
      </c>
      <c r="M3" s="179"/>
    </row>
    <row r="4" s="111" customFormat="1" ht="12" spans="1:243">
      <c r="A4" s="126" t="s">
        <v>5</v>
      </c>
      <c r="B4" s="127"/>
      <c r="C4" s="127"/>
      <c r="D4" s="127"/>
      <c r="E4" s="127"/>
      <c r="F4" s="127"/>
      <c r="G4" s="128"/>
      <c r="H4" s="126" t="s">
        <v>6</v>
      </c>
      <c r="I4" s="180"/>
      <c r="J4" s="180"/>
      <c r="K4" s="180"/>
      <c r="L4" s="127"/>
      <c r="M4" s="128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</row>
    <row r="5" s="110" customFormat="1" ht="21.75" customHeight="1" spans="1:243">
      <c r="A5" s="129" t="s">
        <v>7</v>
      </c>
      <c r="B5" s="130" t="s">
        <v>8</v>
      </c>
      <c r="C5" s="130" t="s">
        <v>9</v>
      </c>
      <c r="D5" s="131" t="s">
        <v>10</v>
      </c>
      <c r="E5" s="132" t="s">
        <v>11</v>
      </c>
      <c r="F5" s="133"/>
      <c r="G5" s="133"/>
      <c r="H5" s="134" t="s">
        <v>7</v>
      </c>
      <c r="I5" s="181" t="s">
        <v>8</v>
      </c>
      <c r="J5" s="181" t="s">
        <v>9</v>
      </c>
      <c r="K5" s="133" t="s">
        <v>11</v>
      </c>
      <c r="L5" s="133"/>
      <c r="M5" s="133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</row>
    <row r="6" s="110" customFormat="1" ht="30.95" customHeight="1" spans="1:243">
      <c r="A6" s="129"/>
      <c r="B6" s="135"/>
      <c r="C6" s="135"/>
      <c r="D6" s="131"/>
      <c r="E6" s="132" t="s">
        <v>12</v>
      </c>
      <c r="F6" s="136" t="s">
        <v>13</v>
      </c>
      <c r="G6" s="133" t="s">
        <v>14</v>
      </c>
      <c r="H6" s="134"/>
      <c r="I6" s="181"/>
      <c r="J6" s="181"/>
      <c r="K6" s="133" t="s">
        <v>12</v>
      </c>
      <c r="L6" s="136" t="s">
        <v>13</v>
      </c>
      <c r="M6" s="133" t="s">
        <v>14</v>
      </c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</row>
    <row r="7" s="112" customFormat="1" ht="24.95" customHeight="1" spans="1:13">
      <c r="A7" s="58" t="s">
        <v>15</v>
      </c>
      <c r="B7" s="58"/>
      <c r="C7" s="58"/>
      <c r="D7" s="137"/>
      <c r="E7" s="138">
        <f>E9+E14+E15+E16+E18+E19+E24+E25</f>
        <v>2802700</v>
      </c>
      <c r="F7" s="138">
        <f>SUM(F8:F26)</f>
        <v>0</v>
      </c>
      <c r="G7" s="138">
        <f>SUM(G8:G25)</f>
        <v>2802700</v>
      </c>
      <c r="H7" s="58" t="s">
        <v>16</v>
      </c>
      <c r="I7" s="182"/>
      <c r="J7" s="182"/>
      <c r="K7" s="183">
        <f>K8+K16+K29+K35+K40</f>
        <v>3125312.33</v>
      </c>
      <c r="L7" s="138">
        <f>L8+L16+L29+L35+L40+L50</f>
        <v>653000</v>
      </c>
      <c r="M7" s="138">
        <f>K7+L7</f>
        <v>3778312.33</v>
      </c>
    </row>
    <row r="8" s="110" customFormat="1" ht="24.95" customHeight="1" spans="1:13">
      <c r="A8" s="139" t="s">
        <v>17</v>
      </c>
      <c r="B8" s="76"/>
      <c r="C8" s="76"/>
      <c r="D8" s="140"/>
      <c r="E8" s="141"/>
      <c r="F8" s="141"/>
      <c r="G8" s="141">
        <f>E8+F8</f>
        <v>0</v>
      </c>
      <c r="H8" s="142" t="s">
        <v>18</v>
      </c>
      <c r="I8" s="140"/>
      <c r="J8" s="140"/>
      <c r="K8" s="140">
        <v>268</v>
      </c>
      <c r="L8" s="184"/>
      <c r="M8" s="184">
        <v>268</v>
      </c>
    </row>
    <row r="9" s="110" customFormat="1" ht="24.95" customHeight="1" spans="1:13">
      <c r="A9" s="143" t="s">
        <v>19</v>
      </c>
      <c r="B9" s="144"/>
      <c r="C9" s="144"/>
      <c r="D9" s="140"/>
      <c r="E9" s="141">
        <v>200</v>
      </c>
      <c r="F9" s="141"/>
      <c r="G9" s="141">
        <f t="shared" ref="G9:G19" si="0">E9</f>
        <v>200</v>
      </c>
      <c r="H9" s="145" t="s">
        <v>20</v>
      </c>
      <c r="I9" s="140"/>
      <c r="J9" s="185"/>
      <c r="K9" s="153"/>
      <c r="L9" s="184"/>
      <c r="M9" s="184">
        <f t="shared" ref="M8:M15" si="1">K9+L9</f>
        <v>0</v>
      </c>
    </row>
    <row r="10" s="110" customFormat="1" ht="24.95" customHeight="1" spans="1:13">
      <c r="A10" s="139" t="s">
        <v>21</v>
      </c>
      <c r="B10" s="76"/>
      <c r="C10" s="76"/>
      <c r="D10" s="140"/>
      <c r="E10" s="141"/>
      <c r="F10" s="141"/>
      <c r="G10" s="141">
        <f t="shared" si="0"/>
        <v>0</v>
      </c>
      <c r="H10" s="145" t="s">
        <v>22</v>
      </c>
      <c r="I10" s="140"/>
      <c r="J10" s="185"/>
      <c r="K10" s="153">
        <v>268</v>
      </c>
      <c r="L10" s="184"/>
      <c r="M10" s="184">
        <v>268</v>
      </c>
    </row>
    <row r="11" s="110" customFormat="1" ht="24.95" customHeight="1" spans="1:13">
      <c r="A11" s="139" t="s">
        <v>23</v>
      </c>
      <c r="B11" s="76"/>
      <c r="C11" s="76"/>
      <c r="D11" s="140"/>
      <c r="E11" s="141"/>
      <c r="F11" s="141"/>
      <c r="G11" s="141">
        <f t="shared" si="0"/>
        <v>0</v>
      </c>
      <c r="H11" s="142" t="s">
        <v>24</v>
      </c>
      <c r="I11" s="140"/>
      <c r="J11" s="185"/>
      <c r="K11" s="140"/>
      <c r="L11" s="184"/>
      <c r="M11" s="184">
        <f t="shared" si="1"/>
        <v>0</v>
      </c>
    </row>
    <row r="12" s="110" customFormat="1" ht="24.95" customHeight="1" spans="1:13">
      <c r="A12" s="76" t="s">
        <v>25</v>
      </c>
      <c r="B12" s="76"/>
      <c r="C12" s="76"/>
      <c r="D12" s="140"/>
      <c r="E12" s="141"/>
      <c r="F12" s="141"/>
      <c r="G12" s="141">
        <f t="shared" si="0"/>
        <v>0</v>
      </c>
      <c r="H12" s="146" t="s">
        <v>26</v>
      </c>
      <c r="I12" s="140"/>
      <c r="J12" s="185"/>
      <c r="K12" s="153"/>
      <c r="L12" s="184"/>
      <c r="M12" s="184">
        <f t="shared" si="1"/>
        <v>0</v>
      </c>
    </row>
    <row r="13" s="110" customFormat="1" ht="24.95" customHeight="1" spans="1:13">
      <c r="A13" s="76" t="s">
        <v>27</v>
      </c>
      <c r="B13" s="76"/>
      <c r="C13" s="76"/>
      <c r="D13" s="140"/>
      <c r="E13" s="141"/>
      <c r="F13" s="141"/>
      <c r="G13" s="141">
        <f t="shared" si="0"/>
        <v>0</v>
      </c>
      <c r="H13" s="145" t="s">
        <v>28</v>
      </c>
      <c r="I13" s="140"/>
      <c r="J13" s="185"/>
      <c r="K13" s="153"/>
      <c r="L13" s="184"/>
      <c r="M13" s="184">
        <f t="shared" si="1"/>
        <v>0</v>
      </c>
    </row>
    <row r="14" s="110" customFormat="1" ht="24.95" customHeight="1" spans="1:13">
      <c r="A14" s="76" t="s">
        <v>29</v>
      </c>
      <c r="B14" s="76"/>
      <c r="C14" s="76"/>
      <c r="D14" s="140"/>
      <c r="E14" s="141">
        <v>75000</v>
      </c>
      <c r="F14" s="141"/>
      <c r="G14" s="141">
        <f t="shared" si="0"/>
        <v>75000</v>
      </c>
      <c r="H14" s="142" t="s">
        <v>30</v>
      </c>
      <c r="I14" s="140"/>
      <c r="J14" s="140"/>
      <c r="K14" s="186"/>
      <c r="L14" s="184"/>
      <c r="M14" s="184">
        <f t="shared" si="1"/>
        <v>0</v>
      </c>
    </row>
    <row r="15" s="110" customFormat="1" ht="24.95" customHeight="1" spans="1:13">
      <c r="A15" s="76" t="s">
        <v>31</v>
      </c>
      <c r="B15" s="76"/>
      <c r="C15" s="76"/>
      <c r="D15" s="140"/>
      <c r="E15" s="141">
        <v>12500</v>
      </c>
      <c r="F15" s="141"/>
      <c r="G15" s="141">
        <f t="shared" si="0"/>
        <v>12500</v>
      </c>
      <c r="H15" s="145" t="s">
        <v>32</v>
      </c>
      <c r="I15" s="140"/>
      <c r="J15" s="185"/>
      <c r="K15" s="153"/>
      <c r="L15" s="184"/>
      <c r="M15" s="184">
        <f t="shared" si="1"/>
        <v>0</v>
      </c>
    </row>
    <row r="16" s="110" customFormat="1" ht="24.95" customHeight="1" spans="1:13">
      <c r="A16" s="76" t="s">
        <v>33</v>
      </c>
      <c r="B16" s="76"/>
      <c r="C16" s="76"/>
      <c r="D16" s="140"/>
      <c r="E16" s="141">
        <v>2537500</v>
      </c>
      <c r="F16" s="141"/>
      <c r="G16" s="141">
        <f t="shared" si="0"/>
        <v>2537500</v>
      </c>
      <c r="H16" s="147" t="s">
        <v>34</v>
      </c>
      <c r="I16" s="140"/>
      <c r="J16" s="185"/>
      <c r="K16" s="184">
        <f>SUM(K17:K21)</f>
        <v>2437498.73</v>
      </c>
      <c r="L16" s="184">
        <v>0</v>
      </c>
      <c r="M16" s="184">
        <v>2437499</v>
      </c>
    </row>
    <row r="17" s="110" customFormat="1" ht="24.95" customHeight="1" spans="1:13">
      <c r="A17" s="76" t="s">
        <v>35</v>
      </c>
      <c r="B17" s="76"/>
      <c r="C17" s="76"/>
      <c r="D17" s="140"/>
      <c r="E17" s="141"/>
      <c r="F17" s="141"/>
      <c r="G17" s="141">
        <f t="shared" si="0"/>
        <v>0</v>
      </c>
      <c r="H17" s="145" t="s">
        <v>36</v>
      </c>
      <c r="I17" s="140"/>
      <c r="J17" s="185"/>
      <c r="K17" s="153">
        <v>2183110</v>
      </c>
      <c r="L17" s="184"/>
      <c r="M17" s="184">
        <v>2183110</v>
      </c>
    </row>
    <row r="18" s="110" customFormat="1" ht="24.95" customHeight="1" spans="1:13">
      <c r="A18" s="76" t="s">
        <v>37</v>
      </c>
      <c r="B18" s="76"/>
      <c r="C18" s="76"/>
      <c r="D18" s="140"/>
      <c r="E18" s="141">
        <v>5000</v>
      </c>
      <c r="F18" s="141"/>
      <c r="G18" s="141">
        <f t="shared" si="0"/>
        <v>5000</v>
      </c>
      <c r="H18" s="145" t="s">
        <v>38</v>
      </c>
      <c r="I18" s="140"/>
      <c r="J18" s="185"/>
      <c r="K18" s="186">
        <v>75000</v>
      </c>
      <c r="L18" s="184">
        <v>0</v>
      </c>
      <c r="M18" s="184">
        <v>75000</v>
      </c>
    </row>
    <row r="19" s="110" customFormat="1" ht="24.95" customHeight="1" spans="1:13">
      <c r="A19" s="76" t="s">
        <v>39</v>
      </c>
      <c r="B19" s="76"/>
      <c r="C19" s="76"/>
      <c r="D19" s="140"/>
      <c r="E19" s="141">
        <v>160000</v>
      </c>
      <c r="F19" s="141"/>
      <c r="G19" s="141">
        <f t="shared" si="0"/>
        <v>160000</v>
      </c>
      <c r="H19" s="145" t="s">
        <v>40</v>
      </c>
      <c r="I19" s="140"/>
      <c r="J19" s="185"/>
      <c r="K19" s="153">
        <v>12500</v>
      </c>
      <c r="L19" s="184"/>
      <c r="M19" s="184">
        <v>12500</v>
      </c>
    </row>
    <row r="20" s="110" customFormat="1" ht="24.95" customHeight="1" spans="1:13">
      <c r="A20" s="76" t="s">
        <v>41</v>
      </c>
      <c r="B20" s="76"/>
      <c r="C20" s="76"/>
      <c r="D20" s="140"/>
      <c r="E20" s="141"/>
      <c r="F20" s="141"/>
      <c r="G20" s="141">
        <f t="shared" ref="G20:G23" si="2">E20+F20</f>
        <v>0</v>
      </c>
      <c r="H20" s="145" t="s">
        <v>42</v>
      </c>
      <c r="I20" s="140"/>
      <c r="J20" s="185"/>
      <c r="K20" s="153">
        <v>155188.73</v>
      </c>
      <c r="L20" s="184"/>
      <c r="M20" s="184">
        <v>155188.73</v>
      </c>
    </row>
    <row r="21" s="110" customFormat="1" ht="24.95" customHeight="1" spans="1:13">
      <c r="A21" s="76" t="s">
        <v>43</v>
      </c>
      <c r="B21" s="76"/>
      <c r="C21" s="76"/>
      <c r="D21" s="140"/>
      <c r="E21" s="141"/>
      <c r="F21" s="141"/>
      <c r="G21" s="141">
        <f t="shared" si="2"/>
        <v>0</v>
      </c>
      <c r="H21" s="145" t="s">
        <v>44</v>
      </c>
      <c r="I21" s="187"/>
      <c r="J21" s="185"/>
      <c r="K21" s="187">
        <v>11700</v>
      </c>
      <c r="L21" s="184"/>
      <c r="M21" s="184">
        <v>11700</v>
      </c>
    </row>
    <row r="22" s="110" customFormat="1" ht="24.95" customHeight="1" spans="1:13">
      <c r="A22" s="148" t="s">
        <v>45</v>
      </c>
      <c r="B22" s="76"/>
      <c r="C22" s="76"/>
      <c r="D22" s="140"/>
      <c r="E22" s="141"/>
      <c r="F22" s="141"/>
      <c r="G22" s="141">
        <f t="shared" si="2"/>
        <v>0</v>
      </c>
      <c r="H22" s="149" t="s">
        <v>114</v>
      </c>
      <c r="I22" s="187"/>
      <c r="J22" s="185"/>
      <c r="K22" s="187"/>
      <c r="L22" s="184"/>
      <c r="M22" s="184"/>
    </row>
    <row r="23" s="110" customFormat="1" ht="24.95" customHeight="1" spans="1:13">
      <c r="A23" s="150" t="s">
        <v>47</v>
      </c>
      <c r="B23" s="151"/>
      <c r="C23" s="76"/>
      <c r="D23" s="140"/>
      <c r="E23" s="141"/>
      <c r="F23" s="141"/>
      <c r="G23" s="141">
        <f t="shared" si="2"/>
        <v>0</v>
      </c>
      <c r="H23" s="149" t="s">
        <v>115</v>
      </c>
      <c r="I23" s="187"/>
      <c r="J23" s="185"/>
      <c r="K23" s="187"/>
      <c r="L23" s="184"/>
      <c r="M23" s="184"/>
    </row>
    <row r="24" s="110" customFormat="1" ht="24.95" customHeight="1" spans="1:13">
      <c r="A24" s="148" t="s">
        <v>49</v>
      </c>
      <c r="B24" s="151"/>
      <c r="C24" s="76"/>
      <c r="D24" s="152"/>
      <c r="E24" s="153">
        <v>12000</v>
      </c>
      <c r="F24" s="141"/>
      <c r="G24" s="141">
        <v>12000</v>
      </c>
      <c r="H24" s="149" t="s">
        <v>116</v>
      </c>
      <c r="I24" s="187"/>
      <c r="J24" s="185"/>
      <c r="K24" s="187"/>
      <c r="L24" s="184"/>
      <c r="M24" s="184"/>
    </row>
    <row r="25" s="110" customFormat="1" ht="24.95" customHeight="1" spans="1:13">
      <c r="A25" s="150" t="s">
        <v>51</v>
      </c>
      <c r="B25" s="154"/>
      <c r="C25" s="155"/>
      <c r="D25" s="152"/>
      <c r="E25" s="153">
        <v>500</v>
      </c>
      <c r="F25" s="141"/>
      <c r="G25" s="141">
        <v>500</v>
      </c>
      <c r="H25" s="142" t="s">
        <v>52</v>
      </c>
      <c r="I25" s="140"/>
      <c r="J25" s="185"/>
      <c r="K25" s="153"/>
      <c r="L25" s="184"/>
      <c r="M25" s="184"/>
    </row>
    <row r="26" s="110" customFormat="1" ht="24.95" customHeight="1" spans="1:13">
      <c r="A26" s="148" t="s">
        <v>53</v>
      </c>
      <c r="B26" s="111"/>
      <c r="C26" s="111"/>
      <c r="D26" s="140"/>
      <c r="E26" s="141"/>
      <c r="F26" s="141"/>
      <c r="G26" s="141">
        <f t="shared" ref="G26:G53" si="3">E26+F26</f>
        <v>0</v>
      </c>
      <c r="H26" s="145" t="s">
        <v>54</v>
      </c>
      <c r="I26" s="140"/>
      <c r="J26" s="185"/>
      <c r="K26" s="153"/>
      <c r="L26" s="184"/>
      <c r="M26" s="184"/>
    </row>
    <row r="27" s="110" customFormat="1" ht="24.95" customHeight="1" spans="1:13">
      <c r="A27" s="155"/>
      <c r="B27" s="154"/>
      <c r="C27" s="155"/>
      <c r="D27" s="140"/>
      <c r="E27" s="156"/>
      <c r="F27" s="141"/>
      <c r="G27" s="141">
        <f t="shared" si="3"/>
        <v>0</v>
      </c>
      <c r="H27" s="145" t="s">
        <v>55</v>
      </c>
      <c r="I27" s="140"/>
      <c r="J27" s="185"/>
      <c r="K27" s="153"/>
      <c r="L27" s="184"/>
      <c r="M27" s="184">
        <f t="shared" ref="M27:M30" si="4">K25+L27</f>
        <v>0</v>
      </c>
    </row>
    <row r="28" s="110" customFormat="1" ht="24.95" customHeight="1" spans="1:13">
      <c r="A28" s="155"/>
      <c r="B28" s="154"/>
      <c r="C28" s="155"/>
      <c r="D28" s="140"/>
      <c r="E28" s="141"/>
      <c r="F28" s="141"/>
      <c r="G28" s="141">
        <f t="shared" si="3"/>
        <v>0</v>
      </c>
      <c r="H28" s="157" t="s">
        <v>117</v>
      </c>
      <c r="I28" s="140"/>
      <c r="J28" s="185"/>
      <c r="K28" s="153"/>
      <c r="L28" s="184"/>
      <c r="M28" s="184">
        <f t="shared" si="4"/>
        <v>0</v>
      </c>
    </row>
    <row r="29" s="110" customFormat="1" ht="24.95" customHeight="1" spans="1:13">
      <c r="A29" s="155"/>
      <c r="B29" s="154"/>
      <c r="C29" s="155"/>
      <c r="D29" s="140"/>
      <c r="E29" s="141"/>
      <c r="F29" s="141"/>
      <c r="G29" s="141">
        <f t="shared" si="3"/>
        <v>0</v>
      </c>
      <c r="H29" s="142" t="s">
        <v>57</v>
      </c>
      <c r="I29" s="140"/>
      <c r="J29" s="185"/>
      <c r="K29" s="153">
        <v>200</v>
      </c>
      <c r="L29" s="184"/>
      <c r="M29" s="184">
        <v>200</v>
      </c>
    </row>
    <row r="30" s="110" customFormat="1" ht="24.95" customHeight="1" spans="1:13">
      <c r="A30" s="158"/>
      <c r="B30" s="159"/>
      <c r="C30" s="158"/>
      <c r="D30" s="140"/>
      <c r="E30" s="141"/>
      <c r="F30" s="141"/>
      <c r="G30" s="141">
        <f t="shared" si="3"/>
        <v>0</v>
      </c>
      <c r="H30" s="145" t="s">
        <v>58</v>
      </c>
      <c r="I30" s="140"/>
      <c r="J30" s="140"/>
      <c r="K30" s="186"/>
      <c r="L30" s="184"/>
      <c r="M30" s="184">
        <f t="shared" si="4"/>
        <v>0</v>
      </c>
    </row>
    <row r="31" s="110" customFormat="1" ht="24.95" customHeight="1" spans="1:13">
      <c r="A31" s="158"/>
      <c r="B31" s="159"/>
      <c r="C31" s="158"/>
      <c r="D31" s="140"/>
      <c r="E31" s="141"/>
      <c r="F31" s="141"/>
      <c r="G31" s="141">
        <f t="shared" si="3"/>
        <v>0</v>
      </c>
      <c r="H31" s="145" t="s">
        <v>59</v>
      </c>
      <c r="I31" s="140"/>
      <c r="J31" s="185"/>
      <c r="K31" s="153">
        <v>200</v>
      </c>
      <c r="L31" s="184"/>
      <c r="M31" s="184">
        <v>200</v>
      </c>
    </row>
    <row r="32" s="110" customFormat="1" ht="24.95" customHeight="1" spans="1:13">
      <c r="A32" s="160"/>
      <c r="B32" s="161"/>
      <c r="C32" s="160"/>
      <c r="D32" s="140"/>
      <c r="E32" s="141"/>
      <c r="F32" s="141"/>
      <c r="G32" s="141">
        <f t="shared" si="3"/>
        <v>0</v>
      </c>
      <c r="H32" s="145" t="s">
        <v>60</v>
      </c>
      <c r="I32" s="140"/>
      <c r="J32" s="185"/>
      <c r="K32" s="153"/>
      <c r="L32" s="184"/>
      <c r="M32" s="184">
        <f>K30+L32</f>
        <v>0</v>
      </c>
    </row>
    <row r="33" s="110" customFormat="1" ht="24.95" customHeight="1" spans="1:13">
      <c r="A33" s="162"/>
      <c r="B33" s="160"/>
      <c r="C33" s="160"/>
      <c r="D33" s="153"/>
      <c r="E33" s="141"/>
      <c r="F33" s="141"/>
      <c r="G33" s="141">
        <f t="shared" si="3"/>
        <v>0</v>
      </c>
      <c r="H33" s="142" t="s">
        <v>118</v>
      </c>
      <c r="I33" s="140"/>
      <c r="J33" s="185"/>
      <c r="K33" s="153"/>
      <c r="L33" s="184"/>
      <c r="M33" s="184">
        <v>0</v>
      </c>
    </row>
    <row r="34" s="110" customFormat="1" ht="24.95" customHeight="1" spans="1:13">
      <c r="A34" s="102"/>
      <c r="B34" s="102"/>
      <c r="C34" s="102"/>
      <c r="D34" s="140"/>
      <c r="E34" s="141"/>
      <c r="F34" s="141"/>
      <c r="G34" s="141">
        <f t="shared" si="3"/>
        <v>0</v>
      </c>
      <c r="H34" s="145" t="s">
        <v>62</v>
      </c>
      <c r="I34" s="140"/>
      <c r="J34" s="185"/>
      <c r="K34" s="153"/>
      <c r="L34" s="184"/>
      <c r="M34" s="184">
        <f>K32+L34</f>
        <v>0</v>
      </c>
    </row>
    <row r="35" s="110" customFormat="1" ht="24.95" customHeight="1" spans="1:13">
      <c r="A35" s="152"/>
      <c r="B35" s="152"/>
      <c r="C35" s="152"/>
      <c r="D35" s="152"/>
      <c r="E35" s="163"/>
      <c r="F35" s="141"/>
      <c r="G35" s="141">
        <f t="shared" si="3"/>
        <v>0</v>
      </c>
      <c r="H35" s="164" t="s">
        <v>63</v>
      </c>
      <c r="I35" s="188"/>
      <c r="J35" s="185"/>
      <c r="K35" s="184">
        <f>K37+K38+K39</f>
        <v>593650.6</v>
      </c>
      <c r="L35" s="184">
        <f>L37</f>
        <v>190000</v>
      </c>
      <c r="M35" s="184">
        <f>M37+M38+M39</f>
        <v>783650.6</v>
      </c>
    </row>
    <row r="36" s="111" customFormat="1" ht="24.95" customHeight="1" spans="1:13">
      <c r="A36" s="160"/>
      <c r="B36" s="160"/>
      <c r="C36" s="160"/>
      <c r="D36" s="140"/>
      <c r="E36" s="138"/>
      <c r="F36" s="141"/>
      <c r="G36" s="141">
        <f t="shared" si="3"/>
        <v>0</v>
      </c>
      <c r="H36" s="165" t="s">
        <v>64</v>
      </c>
      <c r="I36" s="188"/>
      <c r="J36" s="185"/>
      <c r="K36" s="153"/>
      <c r="L36" s="184"/>
      <c r="M36" s="184"/>
    </row>
    <row r="37" s="110" customFormat="1" ht="24.95" customHeight="1" spans="1:13">
      <c r="A37" s="166"/>
      <c r="B37" s="166"/>
      <c r="C37" s="166"/>
      <c r="D37" s="140"/>
      <c r="E37" s="138"/>
      <c r="F37" s="141"/>
      <c r="G37" s="141">
        <f t="shared" si="3"/>
        <v>0</v>
      </c>
      <c r="H37" s="165" t="s">
        <v>65</v>
      </c>
      <c r="I37" s="140"/>
      <c r="J37" s="185"/>
      <c r="K37" s="153">
        <v>591000</v>
      </c>
      <c r="L37" s="184">
        <v>190000</v>
      </c>
      <c r="M37" s="184">
        <f>K37+L37</f>
        <v>781000</v>
      </c>
    </row>
    <row r="38" s="110" customFormat="1" ht="24.95" customHeight="1" spans="1:13">
      <c r="A38" s="167"/>
      <c r="B38" s="167"/>
      <c r="C38" s="167"/>
      <c r="D38" s="140"/>
      <c r="E38" s="138"/>
      <c r="F38" s="141"/>
      <c r="G38" s="141">
        <f t="shared" si="3"/>
        <v>0</v>
      </c>
      <c r="H38" s="165" t="s">
        <v>66</v>
      </c>
      <c r="I38" s="140"/>
      <c r="J38" s="185"/>
      <c r="K38" s="153">
        <v>500</v>
      </c>
      <c r="L38" s="184"/>
      <c r="M38" s="184">
        <v>500</v>
      </c>
    </row>
    <row r="39" s="110" customFormat="1" ht="24.95" customHeight="1" spans="1:13">
      <c r="A39" s="167"/>
      <c r="B39" s="167"/>
      <c r="C39" s="167"/>
      <c r="D39" s="140"/>
      <c r="E39" s="138"/>
      <c r="F39" s="141"/>
      <c r="G39" s="141">
        <f t="shared" si="3"/>
        <v>0</v>
      </c>
      <c r="H39" s="165" t="s">
        <v>67</v>
      </c>
      <c r="I39" s="140"/>
      <c r="J39" s="185"/>
      <c r="K39" s="153">
        <v>2150.6</v>
      </c>
      <c r="L39" s="184"/>
      <c r="M39" s="184">
        <v>2150.6</v>
      </c>
    </row>
    <row r="40" s="110" customFormat="1" ht="24.95" customHeight="1" spans="1:13">
      <c r="A40" s="160"/>
      <c r="B40" s="160"/>
      <c r="C40" s="160"/>
      <c r="D40" s="140"/>
      <c r="E40" s="138"/>
      <c r="F40" s="141"/>
      <c r="G40" s="141">
        <f t="shared" si="3"/>
        <v>0</v>
      </c>
      <c r="H40" s="168" t="s">
        <v>68</v>
      </c>
      <c r="I40" s="140"/>
      <c r="J40" s="185"/>
      <c r="K40" s="186">
        <f>K41+K42</f>
        <v>93695</v>
      </c>
      <c r="L40" s="184"/>
      <c r="M40" s="184">
        <v>93695</v>
      </c>
    </row>
    <row r="41" s="110" customFormat="1" ht="24.95" customHeight="1" spans="1:13">
      <c r="A41" s="160"/>
      <c r="B41" s="160"/>
      <c r="C41" s="160"/>
      <c r="D41" s="140"/>
      <c r="E41" s="138"/>
      <c r="F41" s="141"/>
      <c r="G41" s="141">
        <f t="shared" si="3"/>
        <v>0</v>
      </c>
      <c r="H41" s="169" t="s">
        <v>69</v>
      </c>
      <c r="I41" s="140"/>
      <c r="J41" s="185"/>
      <c r="K41" s="153">
        <v>67084</v>
      </c>
      <c r="L41" s="184"/>
      <c r="M41" s="184">
        <v>67084</v>
      </c>
    </row>
    <row r="42" s="110" customFormat="1" ht="24.95" customHeight="1" spans="1:13">
      <c r="A42" s="160"/>
      <c r="B42" s="160"/>
      <c r="C42" s="160"/>
      <c r="D42" s="140"/>
      <c r="E42" s="138"/>
      <c r="F42" s="141"/>
      <c r="G42" s="141">
        <f t="shared" si="3"/>
        <v>0</v>
      </c>
      <c r="H42" s="169" t="s">
        <v>70</v>
      </c>
      <c r="I42" s="140"/>
      <c r="J42" s="185"/>
      <c r="K42" s="153">
        <v>26611</v>
      </c>
      <c r="L42" s="184"/>
      <c r="M42" s="184">
        <v>26611</v>
      </c>
    </row>
    <row r="43" s="110" customFormat="1" ht="24.95" customHeight="1" spans="1:13">
      <c r="A43" s="160"/>
      <c r="B43" s="160"/>
      <c r="C43" s="160"/>
      <c r="D43" s="140"/>
      <c r="E43" s="138"/>
      <c r="F43" s="141"/>
      <c r="G43" s="141">
        <f t="shared" si="3"/>
        <v>0</v>
      </c>
      <c r="H43" s="169" t="s">
        <v>71</v>
      </c>
      <c r="I43" s="140"/>
      <c r="J43" s="185"/>
      <c r="K43" s="153"/>
      <c r="L43" s="184"/>
      <c r="M43" s="184"/>
    </row>
    <row r="44" s="110" customFormat="1" ht="24.95" customHeight="1" spans="1:13">
      <c r="A44" s="160"/>
      <c r="B44" s="160"/>
      <c r="C44" s="160"/>
      <c r="D44" s="140"/>
      <c r="E44" s="138"/>
      <c r="F44" s="141"/>
      <c r="G44" s="141"/>
      <c r="H44" s="169" t="s">
        <v>72</v>
      </c>
      <c r="I44" s="140"/>
      <c r="J44" s="185"/>
      <c r="K44" s="153"/>
      <c r="L44" s="184"/>
      <c r="M44" s="184"/>
    </row>
    <row r="45" s="110" customFormat="1" ht="24.95" customHeight="1" spans="1:13">
      <c r="A45" s="160"/>
      <c r="B45" s="160"/>
      <c r="C45" s="160"/>
      <c r="D45" s="140"/>
      <c r="E45" s="138"/>
      <c r="F45" s="141"/>
      <c r="G45" s="141"/>
      <c r="H45" s="170" t="s">
        <v>73</v>
      </c>
      <c r="I45" s="140"/>
      <c r="J45" s="185"/>
      <c r="K45" s="153"/>
      <c r="L45" s="184"/>
      <c r="M45" s="184"/>
    </row>
    <row r="46" s="110" customFormat="1" ht="24.95" customHeight="1" spans="1:13">
      <c r="A46" s="160"/>
      <c r="B46" s="160"/>
      <c r="C46" s="160"/>
      <c r="D46" s="140"/>
      <c r="E46" s="138"/>
      <c r="F46" s="141"/>
      <c r="G46" s="141"/>
      <c r="H46" s="169" t="s">
        <v>74</v>
      </c>
      <c r="I46" s="140"/>
      <c r="J46" s="185"/>
      <c r="K46" s="153"/>
      <c r="L46" s="184"/>
      <c r="M46" s="184"/>
    </row>
    <row r="47" s="111" customFormat="1" ht="24.95" customHeight="1" spans="1:13">
      <c r="A47" s="160"/>
      <c r="B47" s="160"/>
      <c r="C47" s="160"/>
      <c r="D47" s="140"/>
      <c r="E47" s="138"/>
      <c r="F47" s="141"/>
      <c r="G47" s="141"/>
      <c r="H47" s="169" t="s">
        <v>75</v>
      </c>
      <c r="I47" s="140"/>
      <c r="J47" s="185"/>
      <c r="K47" s="153"/>
      <c r="L47" s="184"/>
      <c r="M47" s="184"/>
    </row>
    <row r="48" s="110" customFormat="1" ht="24.95" customHeight="1" spans="1:13">
      <c r="A48" s="160"/>
      <c r="B48" s="160"/>
      <c r="C48" s="160"/>
      <c r="D48" s="140"/>
      <c r="E48" s="138"/>
      <c r="F48" s="141"/>
      <c r="G48" s="141"/>
      <c r="H48" s="171" t="s">
        <v>76</v>
      </c>
      <c r="I48" s="140"/>
      <c r="J48" s="185"/>
      <c r="K48" s="153"/>
      <c r="L48" s="184"/>
      <c r="M48" s="184"/>
    </row>
    <row r="49" s="110" customFormat="1" ht="24.95" customHeight="1" spans="1:13">
      <c r="A49" s="160"/>
      <c r="B49" s="160"/>
      <c r="C49" s="160"/>
      <c r="D49" s="140"/>
      <c r="E49" s="138"/>
      <c r="F49" s="141"/>
      <c r="G49" s="141"/>
      <c r="H49" s="171" t="s">
        <v>77</v>
      </c>
      <c r="I49" s="140"/>
      <c r="J49" s="185"/>
      <c r="K49" s="153"/>
      <c r="L49" s="184"/>
      <c r="M49" s="184"/>
    </row>
    <row r="50" s="110" customFormat="1" ht="24.95" customHeight="1" spans="1:13">
      <c r="A50" s="160"/>
      <c r="B50" s="160"/>
      <c r="C50" s="160"/>
      <c r="D50" s="140"/>
      <c r="E50" s="138"/>
      <c r="F50" s="141"/>
      <c r="G50" s="141">
        <f t="shared" ref="G50:G58" si="5">E50+F50</f>
        <v>0</v>
      </c>
      <c r="H50" s="172" t="s">
        <v>78</v>
      </c>
      <c r="I50" s="172" t="s">
        <v>78</v>
      </c>
      <c r="J50" s="172" t="s">
        <v>78</v>
      </c>
      <c r="K50" s="172"/>
      <c r="L50" s="189">
        <v>463000</v>
      </c>
      <c r="M50" s="189">
        <v>463000</v>
      </c>
    </row>
    <row r="51" s="110" customFormat="1" ht="24.95" customHeight="1" spans="1:13">
      <c r="A51" s="152"/>
      <c r="B51" s="152"/>
      <c r="C51" s="152"/>
      <c r="D51" s="152"/>
      <c r="E51" s="163"/>
      <c r="F51" s="141"/>
      <c r="G51" s="141">
        <f t="shared" si="5"/>
        <v>0</v>
      </c>
      <c r="H51" s="171" t="s">
        <v>79</v>
      </c>
      <c r="I51" s="171" t="s">
        <v>79</v>
      </c>
      <c r="J51" s="171" t="s">
        <v>79</v>
      </c>
      <c r="K51" s="171"/>
      <c r="L51" s="189">
        <v>463000</v>
      </c>
      <c r="M51" s="189">
        <v>463000</v>
      </c>
    </row>
    <row r="52" s="110" customFormat="1" ht="24.95" customHeight="1" spans="1:13">
      <c r="A52" s="152"/>
      <c r="B52" s="152"/>
      <c r="C52" s="152"/>
      <c r="D52" s="152"/>
      <c r="E52" s="163"/>
      <c r="F52" s="141"/>
      <c r="G52" s="141">
        <f t="shared" si="5"/>
        <v>0</v>
      </c>
      <c r="H52" s="171" t="s">
        <v>80</v>
      </c>
      <c r="I52" s="171" t="s">
        <v>80</v>
      </c>
      <c r="J52" s="171" t="s">
        <v>80</v>
      </c>
      <c r="K52" s="171"/>
      <c r="L52" s="171"/>
      <c r="M52" s="171"/>
    </row>
    <row r="53" s="110" customFormat="1" ht="24.95" customHeight="1" spans="1:13">
      <c r="A53" s="152"/>
      <c r="B53" s="152"/>
      <c r="C53" s="152"/>
      <c r="D53" s="152"/>
      <c r="E53" s="163"/>
      <c r="F53" s="141"/>
      <c r="G53" s="141">
        <f t="shared" si="5"/>
        <v>0</v>
      </c>
      <c r="H53" s="171"/>
      <c r="I53" s="171"/>
      <c r="J53" s="171"/>
      <c r="K53" s="171"/>
      <c r="L53" s="171"/>
      <c r="M53" s="171"/>
    </row>
    <row r="54" s="110" customFormat="1" ht="24.95" customHeight="1" spans="1:13">
      <c r="A54" s="166" t="s">
        <v>81</v>
      </c>
      <c r="B54" s="166"/>
      <c r="C54" s="166"/>
      <c r="D54" s="152"/>
      <c r="E54" s="163"/>
      <c r="F54" s="141"/>
      <c r="G54" s="141">
        <f t="shared" si="5"/>
        <v>0</v>
      </c>
      <c r="H54" s="166" t="s">
        <v>82</v>
      </c>
      <c r="I54" s="140"/>
      <c r="J54" s="185"/>
      <c r="K54" s="190">
        <v>190828</v>
      </c>
      <c r="L54" s="184"/>
      <c r="M54" s="191">
        <f>K54+L54</f>
        <v>190828</v>
      </c>
    </row>
    <row r="55" s="110" customFormat="1" ht="24.95" customHeight="1" spans="1:13">
      <c r="A55" s="167" t="s">
        <v>83</v>
      </c>
      <c r="B55" s="167"/>
      <c r="C55" s="167"/>
      <c r="D55" s="152"/>
      <c r="E55" s="163"/>
      <c r="F55" s="141"/>
      <c r="G55" s="141">
        <f t="shared" si="5"/>
        <v>0</v>
      </c>
      <c r="H55" s="167" t="s">
        <v>84</v>
      </c>
      <c r="I55" s="140"/>
      <c r="J55" s="185"/>
      <c r="K55" s="153">
        <v>190828</v>
      </c>
      <c r="L55" s="184"/>
      <c r="M55" s="184">
        <f>K54+L55</f>
        <v>190828</v>
      </c>
    </row>
    <row r="56" s="110" customFormat="1" ht="24.95" customHeight="1" spans="1:13">
      <c r="A56" s="167" t="s">
        <v>85</v>
      </c>
      <c r="B56" s="167"/>
      <c r="C56" s="167"/>
      <c r="D56" s="152"/>
      <c r="E56" s="163"/>
      <c r="F56" s="141"/>
      <c r="G56" s="141">
        <f t="shared" si="5"/>
        <v>0</v>
      </c>
      <c r="H56" s="173" t="s">
        <v>86</v>
      </c>
      <c r="I56" s="140"/>
      <c r="J56" s="185"/>
      <c r="K56" s="153">
        <v>190828</v>
      </c>
      <c r="L56" s="184"/>
      <c r="M56" s="184">
        <f>K55+L56</f>
        <v>190828</v>
      </c>
    </row>
    <row r="57" s="112" customFormat="1" ht="24.95" customHeight="1" spans="1:13">
      <c r="A57" s="152"/>
      <c r="B57" s="152"/>
      <c r="C57" s="152"/>
      <c r="D57" s="152"/>
      <c r="E57" s="163"/>
      <c r="F57" s="141"/>
      <c r="G57" s="141">
        <f t="shared" si="5"/>
        <v>0</v>
      </c>
      <c r="H57" s="173" t="s">
        <v>87</v>
      </c>
      <c r="I57" s="140"/>
      <c r="J57" s="185"/>
      <c r="K57" s="153"/>
      <c r="L57" s="184"/>
      <c r="M57" s="184">
        <f>K57+L57</f>
        <v>0</v>
      </c>
    </row>
    <row r="58" s="113" customFormat="1" ht="24.95" customHeight="1" spans="1:13">
      <c r="A58" s="152"/>
      <c r="B58" s="152"/>
      <c r="C58" s="152"/>
      <c r="D58" s="152"/>
      <c r="E58" s="163"/>
      <c r="F58" s="141"/>
      <c r="G58" s="141">
        <f t="shared" si="5"/>
        <v>0</v>
      </c>
      <c r="H58" s="174"/>
      <c r="I58" s="140"/>
      <c r="J58" s="185"/>
      <c r="K58" s="153"/>
      <c r="L58" s="184"/>
      <c r="M58" s="184"/>
    </row>
    <row r="59" s="110" customFormat="1" ht="24.95" customHeight="1" spans="1:13">
      <c r="A59" s="58" t="s">
        <v>88</v>
      </c>
      <c r="B59" s="58"/>
      <c r="C59" s="58"/>
      <c r="D59" s="137"/>
      <c r="E59" s="137">
        <f>E60+E63+E67</f>
        <v>789828</v>
      </c>
      <c r="F59" s="138">
        <f>F60+F67</f>
        <v>685000</v>
      </c>
      <c r="G59" s="138">
        <f>G60+G63+G67</f>
        <v>1474828</v>
      </c>
      <c r="H59" s="58" t="s">
        <v>89</v>
      </c>
      <c r="I59" s="137"/>
      <c r="J59" s="137"/>
      <c r="K59" s="192">
        <f>K60+K63+K64</f>
        <v>276388</v>
      </c>
      <c r="L59" s="191">
        <f>L60</f>
        <v>32000</v>
      </c>
      <c r="M59" s="191">
        <f>M60+M63+M64</f>
        <v>308388</v>
      </c>
    </row>
    <row r="60" s="110" customFormat="1" ht="24.95" customHeight="1" spans="1:13">
      <c r="A60" s="158" t="s">
        <v>90</v>
      </c>
      <c r="B60" s="175"/>
      <c r="C60" s="175"/>
      <c r="D60" s="176"/>
      <c r="E60" s="141">
        <v>8000</v>
      </c>
      <c r="F60" s="141">
        <v>495000</v>
      </c>
      <c r="G60" s="141">
        <v>503000</v>
      </c>
      <c r="H60" s="154" t="s">
        <v>119</v>
      </c>
      <c r="I60" s="193"/>
      <c r="J60" s="193"/>
      <c r="K60" s="141">
        <v>66185</v>
      </c>
      <c r="L60" s="184">
        <v>32000</v>
      </c>
      <c r="M60" s="184">
        <f>K60+L60</f>
        <v>98185</v>
      </c>
    </row>
    <row r="61" s="110" customFormat="1" ht="24.95" customHeight="1" spans="1:13">
      <c r="A61" s="158" t="s">
        <v>92</v>
      </c>
      <c r="B61" s="175"/>
      <c r="C61" s="175"/>
      <c r="D61" s="176"/>
      <c r="E61" s="141"/>
      <c r="F61" s="141">
        <v>495000</v>
      </c>
      <c r="G61" s="141">
        <v>495000</v>
      </c>
      <c r="H61" s="154" t="s">
        <v>120</v>
      </c>
      <c r="I61" s="193"/>
      <c r="J61" s="193"/>
      <c r="K61" s="141"/>
      <c r="L61" s="184">
        <v>32000</v>
      </c>
      <c r="M61" s="184">
        <v>32000</v>
      </c>
    </row>
    <row r="62" s="110" customFormat="1" ht="24.95" customHeight="1" spans="1:13">
      <c r="A62" s="158" t="s">
        <v>94</v>
      </c>
      <c r="B62" s="175"/>
      <c r="C62" s="175"/>
      <c r="D62" s="176"/>
      <c r="E62" s="141">
        <v>8000</v>
      </c>
      <c r="F62" s="141"/>
      <c r="G62" s="141">
        <v>8000</v>
      </c>
      <c r="H62" s="154" t="s">
        <v>121</v>
      </c>
      <c r="I62" s="193"/>
      <c r="J62" s="193"/>
      <c r="K62" s="141">
        <v>66185</v>
      </c>
      <c r="L62" s="184"/>
      <c r="M62" s="184">
        <v>66185</v>
      </c>
    </row>
    <row r="63" s="110" customFormat="1" ht="24.95" customHeight="1" spans="1:13">
      <c r="A63" s="155" t="s">
        <v>96</v>
      </c>
      <c r="B63" s="155"/>
      <c r="C63" s="155"/>
      <c r="D63" s="140"/>
      <c r="E63" s="141">
        <v>0</v>
      </c>
      <c r="F63" s="141"/>
      <c r="G63" s="141">
        <v>0</v>
      </c>
      <c r="H63" s="154" t="s">
        <v>93</v>
      </c>
      <c r="I63" s="140"/>
      <c r="J63" s="185"/>
      <c r="K63" s="194">
        <v>200000</v>
      </c>
      <c r="L63" s="184"/>
      <c r="M63" s="184">
        <v>200000</v>
      </c>
    </row>
    <row r="64" s="110" customFormat="1" ht="24.95" customHeight="1" spans="1:13">
      <c r="A64" s="155" t="s">
        <v>97</v>
      </c>
      <c r="B64" s="155"/>
      <c r="C64" s="155"/>
      <c r="D64" s="140"/>
      <c r="E64" s="141"/>
      <c r="F64" s="141"/>
      <c r="G64" s="141">
        <f t="shared" ref="G64:G68" si="6">E64+F64</f>
        <v>0</v>
      </c>
      <c r="H64" s="177" t="s">
        <v>95</v>
      </c>
      <c r="I64" s="140"/>
      <c r="J64" s="185"/>
      <c r="K64" s="195">
        <v>10203</v>
      </c>
      <c r="L64" s="184"/>
      <c r="M64" s="184">
        <v>10203</v>
      </c>
    </row>
    <row r="65" s="110" customFormat="1" ht="24.95" customHeight="1" spans="1:13">
      <c r="A65" s="196" t="s">
        <v>98</v>
      </c>
      <c r="B65" s="196"/>
      <c r="C65" s="196"/>
      <c r="D65" s="153"/>
      <c r="E65" s="141"/>
      <c r="F65" s="141"/>
      <c r="G65" s="141">
        <f t="shared" si="6"/>
        <v>0</v>
      </c>
      <c r="H65" s="197"/>
      <c r="I65" s="140"/>
      <c r="J65" s="185"/>
      <c r="K65" s="153"/>
      <c r="L65" s="184"/>
      <c r="M65" s="206"/>
    </row>
    <row r="66" s="110" customFormat="1" ht="24.95" customHeight="1" spans="1:13">
      <c r="A66" s="196" t="s">
        <v>99</v>
      </c>
      <c r="B66" s="196"/>
      <c r="C66" s="196"/>
      <c r="D66" s="153"/>
      <c r="E66" s="141"/>
      <c r="F66" s="141"/>
      <c r="G66" s="141">
        <f t="shared" si="6"/>
        <v>0</v>
      </c>
      <c r="H66" s="197"/>
      <c r="I66" s="140"/>
      <c r="J66" s="185"/>
      <c r="K66" s="153"/>
      <c r="L66" s="184"/>
      <c r="M66" s="207"/>
    </row>
    <row r="67" s="110" customFormat="1" ht="24.95" customHeight="1" spans="1:13">
      <c r="A67" s="198" t="s">
        <v>100</v>
      </c>
      <c r="B67" s="199"/>
      <c r="C67" s="199"/>
      <c r="D67" s="153"/>
      <c r="E67" s="141">
        <f>E68+E73</f>
        <v>781828</v>
      </c>
      <c r="F67" s="141">
        <f>F68</f>
        <v>190000</v>
      </c>
      <c r="G67" s="141">
        <f t="shared" si="6"/>
        <v>971828</v>
      </c>
      <c r="H67" s="197"/>
      <c r="I67" s="140"/>
      <c r="J67" s="185"/>
      <c r="K67" s="153"/>
      <c r="L67" s="184"/>
      <c r="M67" s="207"/>
    </row>
    <row r="68" s="110" customFormat="1" ht="24.95" customHeight="1" spans="1:13">
      <c r="A68" s="198" t="s">
        <v>101</v>
      </c>
      <c r="B68" s="200"/>
      <c r="C68" s="200"/>
      <c r="D68" s="153"/>
      <c r="E68" s="141">
        <v>591000</v>
      </c>
      <c r="F68" s="141">
        <f>F72</f>
        <v>190000</v>
      </c>
      <c r="G68" s="141">
        <f t="shared" si="6"/>
        <v>781000</v>
      </c>
      <c r="H68" s="197"/>
      <c r="I68" s="140"/>
      <c r="J68" s="185"/>
      <c r="K68" s="153"/>
      <c r="L68" s="184"/>
      <c r="M68" s="207"/>
    </row>
    <row r="69" s="110" customFormat="1" ht="24.95" customHeight="1" spans="1:13">
      <c r="A69" s="201" t="s">
        <v>102</v>
      </c>
      <c r="B69" s="202"/>
      <c r="C69" s="202"/>
      <c r="D69" s="153"/>
      <c r="E69" s="141"/>
      <c r="F69" s="141"/>
      <c r="G69" s="141"/>
      <c r="H69" s="197"/>
      <c r="I69" s="140"/>
      <c r="J69" s="185"/>
      <c r="K69" s="153"/>
      <c r="L69" s="184"/>
      <c r="M69" s="208"/>
    </row>
    <row r="70" s="110" customFormat="1" ht="24.95" customHeight="1" spans="1:13">
      <c r="A70" s="203" t="s">
        <v>122</v>
      </c>
      <c r="B70" s="202"/>
      <c r="C70" s="202"/>
      <c r="D70" s="153"/>
      <c r="E70" s="141"/>
      <c r="F70" s="141"/>
      <c r="G70" s="141"/>
      <c r="H70" s="197"/>
      <c r="I70" s="140"/>
      <c r="J70" s="185"/>
      <c r="K70" s="153"/>
      <c r="L70" s="184"/>
      <c r="M70" s="184">
        <f>K65+L70</f>
        <v>0</v>
      </c>
    </row>
    <row r="71" s="110" customFormat="1" ht="24.95" customHeight="1" spans="1:13">
      <c r="A71" s="203" t="s">
        <v>104</v>
      </c>
      <c r="B71" s="202"/>
      <c r="C71" s="202"/>
      <c r="D71" s="153"/>
      <c r="E71" s="141"/>
      <c r="F71" s="141"/>
      <c r="G71" s="141"/>
      <c r="H71" s="160"/>
      <c r="I71" s="140"/>
      <c r="J71" s="185"/>
      <c r="K71" s="153"/>
      <c r="L71" s="184"/>
      <c r="M71" s="184">
        <f>K70+L71</f>
        <v>0</v>
      </c>
    </row>
    <row r="72" s="110" customFormat="1" ht="24.95" customHeight="1" spans="1:13">
      <c r="A72" s="203" t="s">
        <v>105</v>
      </c>
      <c r="B72" s="202"/>
      <c r="C72" s="202"/>
      <c r="D72" s="153"/>
      <c r="E72" s="141">
        <v>591000</v>
      </c>
      <c r="F72" s="141">
        <v>190000</v>
      </c>
      <c r="G72" s="141">
        <f t="shared" ref="G72:G75" si="7">E72+F72</f>
        <v>781000</v>
      </c>
      <c r="H72" s="160"/>
      <c r="I72" s="140"/>
      <c r="J72" s="185"/>
      <c r="K72" s="153"/>
      <c r="L72" s="184"/>
      <c r="M72" s="184">
        <f>K71+L72</f>
        <v>0</v>
      </c>
    </row>
    <row r="73" s="112" customFormat="1" ht="24.95" customHeight="1" spans="1:13">
      <c r="A73" s="198" t="s">
        <v>106</v>
      </c>
      <c r="B73" s="202"/>
      <c r="C73" s="202"/>
      <c r="D73" s="153"/>
      <c r="E73" s="141">
        <v>190828</v>
      </c>
      <c r="F73" s="141"/>
      <c r="G73" s="141">
        <f t="shared" si="7"/>
        <v>190828</v>
      </c>
      <c r="H73" s="160"/>
      <c r="I73" s="140"/>
      <c r="J73" s="185"/>
      <c r="K73" s="153"/>
      <c r="L73" s="184"/>
      <c r="M73" s="184">
        <f>K72+L73</f>
        <v>0</v>
      </c>
    </row>
    <row r="74" ht="23" customHeight="1" spans="1:13">
      <c r="A74" s="204" t="s">
        <v>107</v>
      </c>
      <c r="B74" s="202"/>
      <c r="C74" s="202"/>
      <c r="D74" s="153"/>
      <c r="E74" s="141">
        <v>190828</v>
      </c>
      <c r="F74" s="141"/>
      <c r="G74" s="141">
        <f t="shared" si="7"/>
        <v>190828</v>
      </c>
      <c r="H74" s="160"/>
      <c r="I74" s="140"/>
      <c r="J74" s="185"/>
      <c r="K74" s="153"/>
      <c r="L74" s="184"/>
      <c r="M74" s="184"/>
    </row>
    <row r="75" ht="24" customHeight="1" spans="1:13">
      <c r="A75" s="204" t="s">
        <v>108</v>
      </c>
      <c r="B75" s="160"/>
      <c r="C75" s="160"/>
      <c r="D75" s="153"/>
      <c r="E75" s="141"/>
      <c r="F75" s="141"/>
      <c r="G75" s="141">
        <f t="shared" si="7"/>
        <v>0</v>
      </c>
      <c r="H75" s="160"/>
      <c r="I75" s="140"/>
      <c r="J75" s="185"/>
      <c r="K75" s="153"/>
      <c r="L75" s="184"/>
      <c r="M75" s="184"/>
    </row>
    <row r="76" ht="26" customHeight="1" spans="1:13">
      <c r="A76" s="58" t="s">
        <v>109</v>
      </c>
      <c r="B76" s="58"/>
      <c r="C76" s="58"/>
      <c r="D76" s="137"/>
      <c r="E76" s="137">
        <f>E59+E7</f>
        <v>3592528</v>
      </c>
      <c r="F76" s="137">
        <f>F60+F67</f>
        <v>685000</v>
      </c>
      <c r="G76" s="137">
        <f>G59+G7</f>
        <v>4277528</v>
      </c>
      <c r="H76" s="58" t="s">
        <v>110</v>
      </c>
      <c r="I76" s="209"/>
      <c r="J76" s="209"/>
      <c r="K76" s="209">
        <f>K59+K54+K7</f>
        <v>3592528.33</v>
      </c>
      <c r="L76" s="210">
        <f>L35+L50+L59</f>
        <v>685000</v>
      </c>
      <c r="M76" s="210">
        <f>M7+M54+M59</f>
        <v>4277528.33</v>
      </c>
    </row>
    <row r="77" spans="1:7">
      <c r="A77" s="205" t="s">
        <v>111</v>
      </c>
      <c r="B77" s="205"/>
      <c r="C77" s="205"/>
      <c r="D77" s="205"/>
      <c r="E77" s="205"/>
      <c r="F77" s="205"/>
      <c r="G77" s="205"/>
    </row>
  </sheetData>
  <mergeCells count="13">
    <mergeCell ref="A2:M2"/>
    <mergeCell ref="L3:M3"/>
    <mergeCell ref="A4:G4"/>
    <mergeCell ref="H4:M4"/>
    <mergeCell ref="E5:G5"/>
    <mergeCell ref="K5:M5"/>
    <mergeCell ref="A5:A6"/>
    <mergeCell ref="B5:B6"/>
    <mergeCell ref="C5:C6"/>
    <mergeCell ref="D5:D6"/>
    <mergeCell ref="H5:H6"/>
    <mergeCell ref="I5:I6"/>
    <mergeCell ref="J5:J6"/>
  </mergeCells>
  <conditionalFormatting sqref="H64:H70 A67:A75 H55:H57 A38:C39 A55:C56 B67:C74">
    <cfRule type="expression" dxfId="0" priority="1" stopIfTrue="1">
      <formula>"len($A:$A)=3"</formula>
    </cfRule>
  </conditionalFormatting>
  <printOptions horizontalCentered="1" verticalCentered="1"/>
  <pageMargins left="0.751388888888889" right="0.751388888888889" top="0.393055555555556" bottom="0.314583333333333" header="0.0784722222222222" footer="0.0784722222222222"/>
  <pageSetup paperSize="8" scale="60" orientation="portrait" horizontalDpi="600"/>
  <headerFooter alignWithMargins="0"/>
  <ignoredErrors>
    <ignoredError sqref="L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206"/>
  <sheetViews>
    <sheetView tabSelected="1" workbookViewId="0">
      <selection activeCell="E200" sqref="E200:F200"/>
    </sheetView>
  </sheetViews>
  <sheetFormatPr defaultColWidth="9" defaultRowHeight="24.95" customHeight="1"/>
  <cols>
    <col min="1" max="1" width="8.12962962962963" style="43" customWidth="1"/>
    <col min="2" max="3" width="8.12962962962963" style="44" customWidth="1"/>
    <col min="4" max="4" width="55.7777777777778" style="42" customWidth="1"/>
    <col min="5" max="5" width="18.5" style="7" customWidth="1"/>
    <col min="6" max="7" width="14.75" style="42" customWidth="1"/>
    <col min="8" max="9" width="9" style="42"/>
    <col min="10" max="10" width="6.62962962962963" style="45" customWidth="1"/>
    <col min="11" max="11" width="4.37962962962963" style="45" customWidth="1"/>
    <col min="12" max="12" width="14" style="46" customWidth="1"/>
    <col min="13" max="256" width="9" style="42"/>
    <col min="257" max="16384" width="9" style="47"/>
  </cols>
  <sheetData>
    <row r="1" s="42" customFormat="1" ht="20" customHeight="1" spans="1:12">
      <c r="A1" s="48" t="s">
        <v>123</v>
      </c>
      <c r="B1" s="49"/>
      <c r="C1" s="49"/>
      <c r="E1" s="7"/>
      <c r="J1" s="85"/>
      <c r="K1" s="85"/>
      <c r="L1" s="85"/>
    </row>
    <row r="2" s="42" customFormat="1" ht="34" customHeight="1" spans="1:12">
      <c r="A2" s="50" t="s">
        <v>124</v>
      </c>
      <c r="B2" s="50"/>
      <c r="C2" s="50"/>
      <c r="D2" s="50"/>
      <c r="E2" s="50"/>
      <c r="F2" s="50"/>
      <c r="G2" s="50"/>
      <c r="J2" s="45"/>
      <c r="K2" s="45"/>
      <c r="L2" s="46"/>
    </row>
    <row r="3" s="42" customFormat="1" ht="14.4" spans="1:12">
      <c r="A3" s="51"/>
      <c r="B3" s="49"/>
      <c r="C3" s="49"/>
      <c r="E3" s="7"/>
      <c r="G3" s="52" t="s">
        <v>4</v>
      </c>
      <c r="J3" s="45"/>
      <c r="K3" s="45"/>
      <c r="L3" s="46"/>
    </row>
    <row r="4" s="9" customFormat="1" ht="24" customHeight="1" spans="1:12">
      <c r="A4" s="53" t="s">
        <v>125</v>
      </c>
      <c r="B4" s="54" t="s">
        <v>126</v>
      </c>
      <c r="C4" s="55" t="s">
        <v>127</v>
      </c>
      <c r="D4" s="56" t="s">
        <v>128</v>
      </c>
      <c r="E4" s="56" t="s">
        <v>129</v>
      </c>
      <c r="F4" s="57" t="s">
        <v>13</v>
      </c>
      <c r="G4" s="57" t="s">
        <v>14</v>
      </c>
      <c r="J4" s="45"/>
      <c r="K4" s="45"/>
      <c r="L4" s="46"/>
    </row>
    <row r="5" s="42" customFormat="1" customHeight="1" spans="1:12">
      <c r="A5" s="53"/>
      <c r="B5" s="54"/>
      <c r="C5" s="55"/>
      <c r="D5" s="58" t="s">
        <v>16</v>
      </c>
      <c r="E5" s="59">
        <f>E14+E38+E83+E140+E163+E168</f>
        <v>3316141</v>
      </c>
      <c r="F5" s="59">
        <f>F187+F141</f>
        <v>653000</v>
      </c>
      <c r="G5" s="59">
        <f>G14+G27+G38+G67+G83+G124+G136+G140+G163+G168+G187</f>
        <v>3969141</v>
      </c>
      <c r="J5" s="45"/>
      <c r="K5" s="45"/>
      <c r="L5" s="46"/>
    </row>
    <row r="6" s="42" customFormat="1" customHeight="1" spans="1:12">
      <c r="A6" s="60">
        <v>206</v>
      </c>
      <c r="B6" s="61"/>
      <c r="C6" s="61"/>
      <c r="D6" s="62" t="s">
        <v>130</v>
      </c>
      <c r="E6" s="63"/>
      <c r="F6" s="63"/>
      <c r="G6" s="63"/>
      <c r="J6" s="45"/>
      <c r="K6" s="45"/>
      <c r="L6" s="46"/>
    </row>
    <row r="7" s="42" customFormat="1" customHeight="1" spans="1:12">
      <c r="A7" s="64"/>
      <c r="B7" s="61" t="s">
        <v>131</v>
      </c>
      <c r="C7" s="61"/>
      <c r="D7" s="65" t="s">
        <v>132</v>
      </c>
      <c r="E7" s="63"/>
      <c r="F7" s="63"/>
      <c r="G7" s="63"/>
      <c r="J7" s="45"/>
      <c r="K7" s="45"/>
      <c r="L7" s="46"/>
    </row>
    <row r="8" s="42" customFormat="1" customHeight="1" spans="1:12">
      <c r="A8" s="64"/>
      <c r="B8" s="61"/>
      <c r="C8" s="61" t="s">
        <v>133</v>
      </c>
      <c r="D8" s="65" t="s">
        <v>134</v>
      </c>
      <c r="E8" s="63"/>
      <c r="F8" s="63"/>
      <c r="G8" s="63"/>
      <c r="J8" s="45"/>
      <c r="K8" s="45"/>
      <c r="L8" s="46"/>
    </row>
    <row r="9" s="42" customFormat="1" customHeight="1" spans="1:12">
      <c r="A9" s="64"/>
      <c r="B9" s="61"/>
      <c r="C9" s="61" t="s">
        <v>135</v>
      </c>
      <c r="D9" s="65" t="s">
        <v>136</v>
      </c>
      <c r="E9" s="63"/>
      <c r="F9" s="63"/>
      <c r="G9" s="63"/>
      <c r="J9" s="45"/>
      <c r="K9" s="45"/>
      <c r="L9" s="46"/>
    </row>
    <row r="10" s="42" customFormat="1" customHeight="1" spans="1:12">
      <c r="A10" s="64"/>
      <c r="B10" s="61"/>
      <c r="C10" s="61" t="s">
        <v>137</v>
      </c>
      <c r="D10" s="65" t="s">
        <v>138</v>
      </c>
      <c r="E10" s="63"/>
      <c r="F10" s="63"/>
      <c r="G10" s="63"/>
      <c r="J10" s="45"/>
      <c r="K10" s="45"/>
      <c r="L10" s="46"/>
    </row>
    <row r="11" s="42" customFormat="1" customHeight="1" spans="1:12">
      <c r="A11" s="64"/>
      <c r="B11" s="61"/>
      <c r="C11" s="61" t="s">
        <v>139</v>
      </c>
      <c r="D11" s="65" t="s">
        <v>140</v>
      </c>
      <c r="E11" s="63"/>
      <c r="F11" s="63"/>
      <c r="G11" s="63"/>
      <c r="J11" s="45"/>
      <c r="K11" s="45"/>
      <c r="L11" s="46"/>
    </row>
    <row r="12" s="42" customFormat="1" customHeight="1" spans="1:12">
      <c r="A12" s="64"/>
      <c r="B12" s="61"/>
      <c r="C12" s="61" t="s">
        <v>141</v>
      </c>
      <c r="D12" s="66" t="s">
        <v>142</v>
      </c>
      <c r="E12" s="63"/>
      <c r="F12" s="63"/>
      <c r="G12" s="63"/>
      <c r="J12" s="45"/>
      <c r="K12" s="45"/>
      <c r="L12" s="46"/>
    </row>
    <row r="13" s="42" customFormat="1" customHeight="1" spans="1:12">
      <c r="A13" s="64"/>
      <c r="B13" s="61"/>
      <c r="C13" s="61" t="s">
        <v>143</v>
      </c>
      <c r="D13" s="66" t="s">
        <v>144</v>
      </c>
      <c r="E13" s="63"/>
      <c r="F13" s="63"/>
      <c r="G13" s="63"/>
      <c r="J13" s="45"/>
      <c r="K13" s="45"/>
      <c r="L13" s="46"/>
    </row>
    <row r="14" s="42" customFormat="1" customHeight="1" spans="1:12">
      <c r="A14" s="60">
        <v>207</v>
      </c>
      <c r="B14" s="61"/>
      <c r="C14" s="61"/>
      <c r="D14" s="62" t="s">
        <v>145</v>
      </c>
      <c r="E14" s="63">
        <v>268</v>
      </c>
      <c r="F14" s="63"/>
      <c r="G14" s="63">
        <v>268</v>
      </c>
      <c r="J14" s="45"/>
      <c r="K14" s="45"/>
      <c r="L14" s="46"/>
    </row>
    <row r="15" s="42" customFormat="1" customHeight="1" spans="1:12">
      <c r="A15" s="64"/>
      <c r="B15" s="61" t="s">
        <v>146</v>
      </c>
      <c r="C15" s="61"/>
      <c r="D15" s="65" t="s">
        <v>147</v>
      </c>
      <c r="E15" s="63"/>
      <c r="F15" s="63"/>
      <c r="G15" s="63"/>
      <c r="J15" s="45"/>
      <c r="K15" s="45"/>
      <c r="L15" s="46"/>
    </row>
    <row r="16" s="42" customFormat="1" customHeight="1" spans="1:12">
      <c r="A16" s="64"/>
      <c r="B16" s="61" t="s">
        <v>148</v>
      </c>
      <c r="C16" s="61"/>
      <c r="D16" s="66" t="s">
        <v>149</v>
      </c>
      <c r="E16" s="63"/>
      <c r="F16" s="63"/>
      <c r="G16" s="63"/>
      <c r="J16" s="45"/>
      <c r="K16" s="45"/>
      <c r="L16" s="46"/>
    </row>
    <row r="17" s="42" customFormat="1" customHeight="1" spans="1:12">
      <c r="A17" s="64"/>
      <c r="B17" s="61"/>
      <c r="C17" s="61" t="s">
        <v>143</v>
      </c>
      <c r="D17" s="66" t="s">
        <v>150</v>
      </c>
      <c r="E17" s="67">
        <v>268</v>
      </c>
      <c r="F17" s="67"/>
      <c r="G17" s="67">
        <v>268</v>
      </c>
      <c r="J17" s="45"/>
      <c r="K17" s="45"/>
      <c r="L17" s="46"/>
    </row>
    <row r="18" s="42" customFormat="1" customHeight="1" spans="1:12">
      <c r="A18" s="60">
        <v>208</v>
      </c>
      <c r="B18" s="61"/>
      <c r="C18" s="61"/>
      <c r="D18" s="68" t="s">
        <v>151</v>
      </c>
      <c r="E18" s="63"/>
      <c r="F18" s="63"/>
      <c r="G18" s="63"/>
      <c r="J18" s="45"/>
      <c r="K18" s="45"/>
      <c r="L18" s="46"/>
    </row>
    <row r="19" s="42" customFormat="1" customHeight="1" spans="1:12">
      <c r="A19" s="64"/>
      <c r="B19" s="61" t="s">
        <v>152</v>
      </c>
      <c r="C19" s="61"/>
      <c r="D19" s="66" t="s">
        <v>153</v>
      </c>
      <c r="E19" s="63"/>
      <c r="F19" s="63"/>
      <c r="G19" s="63"/>
      <c r="J19" s="45"/>
      <c r="K19" s="45"/>
      <c r="L19" s="46"/>
    </row>
    <row r="20" s="42" customFormat="1" customHeight="1" spans="1:12">
      <c r="A20" s="64"/>
      <c r="B20" s="61"/>
      <c r="C20" s="61" t="s">
        <v>133</v>
      </c>
      <c r="D20" s="66" t="s">
        <v>154</v>
      </c>
      <c r="E20" s="63"/>
      <c r="F20" s="63"/>
      <c r="G20" s="63"/>
      <c r="J20" s="45"/>
      <c r="K20" s="45"/>
      <c r="L20" s="46"/>
    </row>
    <row r="21" s="42" customFormat="1" customHeight="1" spans="1:12">
      <c r="A21" s="64"/>
      <c r="B21" s="61"/>
      <c r="C21" s="61" t="s">
        <v>135</v>
      </c>
      <c r="D21" s="66" t="s">
        <v>155</v>
      </c>
      <c r="E21" s="63"/>
      <c r="F21" s="63"/>
      <c r="G21" s="63"/>
      <c r="J21" s="45"/>
      <c r="K21" s="45"/>
      <c r="L21" s="46"/>
    </row>
    <row r="22" s="42" customFormat="1" customHeight="1" spans="1:12">
      <c r="A22" s="64"/>
      <c r="B22" s="61"/>
      <c r="C22" s="61" t="s">
        <v>143</v>
      </c>
      <c r="D22" s="66" t="s">
        <v>156</v>
      </c>
      <c r="E22" s="63"/>
      <c r="F22" s="63"/>
      <c r="G22" s="63"/>
      <c r="J22" s="45"/>
      <c r="K22" s="45"/>
      <c r="L22" s="46"/>
    </row>
    <row r="23" s="42" customFormat="1" customHeight="1" spans="1:12">
      <c r="A23" s="64"/>
      <c r="B23" s="61" t="s">
        <v>157</v>
      </c>
      <c r="C23" s="61"/>
      <c r="D23" s="66" t="s">
        <v>28</v>
      </c>
      <c r="E23" s="63"/>
      <c r="F23" s="63"/>
      <c r="G23" s="63"/>
      <c r="J23" s="45"/>
      <c r="K23" s="45"/>
      <c r="L23" s="46"/>
    </row>
    <row r="24" s="42" customFormat="1" customHeight="1" spans="1:12">
      <c r="A24" s="64"/>
      <c r="B24" s="61"/>
      <c r="C24" s="61" t="s">
        <v>133</v>
      </c>
      <c r="D24" s="66" t="s">
        <v>154</v>
      </c>
      <c r="E24" s="63"/>
      <c r="F24" s="63"/>
      <c r="G24" s="63"/>
      <c r="J24" s="45"/>
      <c r="K24" s="45"/>
      <c r="L24" s="46"/>
    </row>
    <row r="25" s="42" customFormat="1" customHeight="1" spans="1:12">
      <c r="A25" s="64"/>
      <c r="B25" s="61"/>
      <c r="C25" s="61" t="s">
        <v>135</v>
      </c>
      <c r="D25" s="66" t="s">
        <v>155</v>
      </c>
      <c r="E25" s="63"/>
      <c r="F25" s="63"/>
      <c r="G25" s="63"/>
      <c r="J25" s="45"/>
      <c r="K25" s="45"/>
      <c r="L25" s="46"/>
    </row>
    <row r="26" s="42" customFormat="1" customHeight="1" spans="1:12">
      <c r="A26" s="64"/>
      <c r="B26" s="61"/>
      <c r="C26" s="61" t="s">
        <v>143</v>
      </c>
      <c r="D26" s="66" t="s">
        <v>158</v>
      </c>
      <c r="E26" s="63"/>
      <c r="F26" s="63"/>
      <c r="G26" s="63"/>
      <c r="J26" s="45"/>
      <c r="K26" s="45"/>
      <c r="L26" s="46"/>
    </row>
    <row r="27" s="42" customFormat="1" customHeight="1" spans="1:12">
      <c r="A27" s="69">
        <v>211</v>
      </c>
      <c r="B27" s="61"/>
      <c r="C27" s="61"/>
      <c r="D27" s="70" t="s">
        <v>159</v>
      </c>
      <c r="E27" s="63"/>
      <c r="F27" s="63"/>
      <c r="G27" s="63"/>
      <c r="J27" s="45"/>
      <c r="K27" s="45"/>
      <c r="L27" s="46"/>
    </row>
    <row r="28" s="42" customFormat="1" customHeight="1" spans="1:12">
      <c r="A28" s="64"/>
      <c r="B28" s="61" t="s">
        <v>160</v>
      </c>
      <c r="C28" s="61"/>
      <c r="D28" s="71" t="s">
        <v>32</v>
      </c>
      <c r="E28" s="63"/>
      <c r="F28" s="63"/>
      <c r="G28" s="63"/>
      <c r="J28" s="45"/>
      <c r="K28" s="45"/>
      <c r="L28" s="46"/>
    </row>
    <row r="29" s="42" customFormat="1" customHeight="1" spans="1:12">
      <c r="A29" s="64"/>
      <c r="B29" s="61"/>
      <c r="C29" s="61" t="s">
        <v>133</v>
      </c>
      <c r="D29" s="71" t="s">
        <v>161</v>
      </c>
      <c r="E29" s="63"/>
      <c r="F29" s="63"/>
      <c r="G29" s="63"/>
      <c r="J29" s="45"/>
      <c r="K29" s="45"/>
      <c r="L29" s="46"/>
    </row>
    <row r="30" s="42" customFormat="1" customHeight="1" spans="1:12">
      <c r="A30" s="64"/>
      <c r="B30" s="61"/>
      <c r="C30" s="61" t="s">
        <v>135</v>
      </c>
      <c r="D30" s="71" t="s">
        <v>162</v>
      </c>
      <c r="E30" s="63"/>
      <c r="F30" s="63"/>
      <c r="G30" s="63"/>
      <c r="J30" s="45"/>
      <c r="K30" s="45"/>
      <c r="L30" s="46"/>
    </row>
    <row r="31" s="42" customFormat="1" customHeight="1" spans="1:12">
      <c r="A31" s="64"/>
      <c r="B31" s="61"/>
      <c r="C31" s="61" t="s">
        <v>137</v>
      </c>
      <c r="D31" s="71" t="s">
        <v>163</v>
      </c>
      <c r="E31" s="63"/>
      <c r="F31" s="63"/>
      <c r="G31" s="63"/>
      <c r="J31" s="45"/>
      <c r="K31" s="45"/>
      <c r="L31" s="46"/>
    </row>
    <row r="32" s="42" customFormat="1" customHeight="1" spans="1:12">
      <c r="A32" s="64"/>
      <c r="B32" s="61"/>
      <c r="C32" s="61" t="s">
        <v>143</v>
      </c>
      <c r="D32" s="71" t="s">
        <v>164</v>
      </c>
      <c r="E32" s="63"/>
      <c r="F32" s="63"/>
      <c r="G32" s="63"/>
      <c r="J32" s="45"/>
      <c r="K32" s="45"/>
      <c r="L32" s="46"/>
    </row>
    <row r="33" s="42" customFormat="1" customHeight="1" spans="1:12">
      <c r="A33" s="64"/>
      <c r="B33" s="61" t="s">
        <v>165</v>
      </c>
      <c r="C33" s="61"/>
      <c r="D33" s="71" t="s">
        <v>166</v>
      </c>
      <c r="E33" s="63"/>
      <c r="F33" s="63"/>
      <c r="G33" s="63"/>
      <c r="J33" s="45"/>
      <c r="K33" s="45"/>
      <c r="L33" s="46"/>
    </row>
    <row r="34" s="42" customFormat="1" customHeight="1" spans="1:12">
      <c r="A34" s="64"/>
      <c r="B34" s="61"/>
      <c r="C34" s="61" t="s">
        <v>133</v>
      </c>
      <c r="D34" s="71" t="s">
        <v>167</v>
      </c>
      <c r="E34" s="63"/>
      <c r="F34" s="63"/>
      <c r="G34" s="63"/>
      <c r="J34" s="45"/>
      <c r="K34" s="45"/>
      <c r="L34" s="46"/>
    </row>
    <row r="35" s="42" customFormat="1" customHeight="1" spans="1:12">
      <c r="A35" s="64"/>
      <c r="B35" s="61"/>
      <c r="C35" s="61" t="s">
        <v>135</v>
      </c>
      <c r="D35" s="71" t="s">
        <v>168</v>
      </c>
      <c r="E35" s="63"/>
      <c r="F35" s="63"/>
      <c r="G35" s="63"/>
      <c r="J35" s="45"/>
      <c r="K35" s="45"/>
      <c r="L35" s="46"/>
    </row>
    <row r="36" s="42" customFormat="1" customHeight="1" spans="1:12">
      <c r="A36" s="64"/>
      <c r="B36" s="61"/>
      <c r="C36" s="61" t="s">
        <v>137</v>
      </c>
      <c r="D36" s="71" t="s">
        <v>169</v>
      </c>
      <c r="E36" s="63"/>
      <c r="F36" s="63"/>
      <c r="G36" s="63"/>
      <c r="J36" s="45"/>
      <c r="K36" s="45"/>
      <c r="L36" s="46"/>
    </row>
    <row r="37" s="42" customFormat="1" customHeight="1" spans="1:12">
      <c r="A37" s="64"/>
      <c r="B37" s="61"/>
      <c r="C37" s="61" t="s">
        <v>139</v>
      </c>
      <c r="D37" s="71" t="s">
        <v>170</v>
      </c>
      <c r="E37" s="63"/>
      <c r="F37" s="63"/>
      <c r="G37" s="63"/>
      <c r="J37" s="45"/>
      <c r="K37" s="45"/>
      <c r="L37" s="46"/>
    </row>
    <row r="38" s="42" customFormat="1" customHeight="1" spans="1:12">
      <c r="A38" s="72">
        <v>212</v>
      </c>
      <c r="B38" s="73"/>
      <c r="C38" s="73"/>
      <c r="D38" s="74" t="s">
        <v>171</v>
      </c>
      <c r="E38" s="75">
        <f>E39+E52+E56+E57+E63</f>
        <v>2437499</v>
      </c>
      <c r="F38" s="75">
        <f>F39+F52+F56+F57+F63</f>
        <v>0</v>
      </c>
      <c r="G38" s="75">
        <f>G39+G52+G56+G57+G63</f>
        <v>2437499</v>
      </c>
      <c r="J38" s="45"/>
      <c r="K38" s="45"/>
      <c r="L38" s="46"/>
    </row>
    <row r="39" s="42" customFormat="1" customHeight="1" spans="1:12">
      <c r="A39" s="72"/>
      <c r="B39" s="73" t="s">
        <v>172</v>
      </c>
      <c r="C39" s="73"/>
      <c r="D39" s="76" t="s">
        <v>36</v>
      </c>
      <c r="E39" s="77">
        <v>2183110</v>
      </c>
      <c r="F39" s="78">
        <v>0</v>
      </c>
      <c r="G39" s="78">
        <v>2183110</v>
      </c>
      <c r="J39" s="45"/>
      <c r="K39" s="45"/>
      <c r="L39" s="46"/>
    </row>
    <row r="40" s="42" customFormat="1" customHeight="1" spans="1:12">
      <c r="A40" s="72"/>
      <c r="B40" s="73"/>
      <c r="C40" s="79" t="s">
        <v>133</v>
      </c>
      <c r="D40" s="80" t="s">
        <v>173</v>
      </c>
      <c r="E40" s="78">
        <v>700000</v>
      </c>
      <c r="F40" s="81"/>
      <c r="G40" s="78">
        <v>700000</v>
      </c>
      <c r="J40" s="45"/>
      <c r="K40" s="45"/>
      <c r="L40" s="46"/>
    </row>
    <row r="41" s="42" customFormat="1" customHeight="1" spans="1:12">
      <c r="A41" s="72"/>
      <c r="B41" s="73"/>
      <c r="C41" s="79" t="s">
        <v>135</v>
      </c>
      <c r="D41" s="80" t="s">
        <v>174</v>
      </c>
      <c r="E41" s="78"/>
      <c r="F41" s="81"/>
      <c r="G41" s="78"/>
      <c r="J41" s="45"/>
      <c r="K41" s="45"/>
      <c r="L41" s="46"/>
    </row>
    <row r="42" s="42" customFormat="1" customHeight="1" spans="1:12">
      <c r="A42" s="72"/>
      <c r="B42" s="73"/>
      <c r="C42" s="79" t="s">
        <v>137</v>
      </c>
      <c r="D42" s="80" t="s">
        <v>175</v>
      </c>
      <c r="E42" s="78">
        <v>201886</v>
      </c>
      <c r="F42" s="81"/>
      <c r="G42" s="78">
        <v>201886</v>
      </c>
      <c r="J42" s="45"/>
      <c r="K42" s="45"/>
      <c r="L42" s="46"/>
    </row>
    <row r="43" s="42" customFormat="1" customHeight="1" spans="1:12">
      <c r="A43" s="72"/>
      <c r="B43" s="73"/>
      <c r="C43" s="79" t="s">
        <v>139</v>
      </c>
      <c r="D43" s="80" t="s">
        <v>176</v>
      </c>
      <c r="E43" s="78"/>
      <c r="F43" s="81"/>
      <c r="G43" s="78"/>
      <c r="J43" s="45"/>
      <c r="K43" s="45"/>
      <c r="L43" s="46"/>
    </row>
    <row r="44" s="42" customFormat="1" customHeight="1" spans="1:12">
      <c r="A44" s="72"/>
      <c r="B44" s="73"/>
      <c r="C44" s="79" t="s">
        <v>141</v>
      </c>
      <c r="D44" s="80" t="s">
        <v>177</v>
      </c>
      <c r="E44" s="78">
        <v>125000</v>
      </c>
      <c r="F44" s="81"/>
      <c r="G44" s="78">
        <v>125000</v>
      </c>
      <c r="J44" s="45"/>
      <c r="K44" s="45"/>
      <c r="L44" s="46"/>
    </row>
    <row r="45" s="42" customFormat="1" customHeight="1" spans="1:12">
      <c r="A45" s="72"/>
      <c r="B45" s="73"/>
      <c r="C45" s="79" t="s">
        <v>178</v>
      </c>
      <c r="D45" s="80" t="s">
        <v>179</v>
      </c>
      <c r="E45" s="78"/>
      <c r="F45" s="81"/>
      <c r="G45" s="78"/>
      <c r="J45" s="45"/>
      <c r="K45" s="45"/>
      <c r="L45" s="46"/>
    </row>
    <row r="46" s="42" customFormat="1" customHeight="1" spans="1:12">
      <c r="A46" s="72"/>
      <c r="B46" s="73"/>
      <c r="C46" s="79" t="s">
        <v>146</v>
      </c>
      <c r="D46" s="80" t="s">
        <v>180</v>
      </c>
      <c r="E46" s="78"/>
      <c r="F46" s="81"/>
      <c r="G46" s="78"/>
      <c r="J46" s="45"/>
      <c r="K46" s="45"/>
      <c r="L46" s="46"/>
    </row>
    <row r="47" s="42" customFormat="1" customHeight="1" spans="1:12">
      <c r="A47" s="72"/>
      <c r="B47" s="73"/>
      <c r="C47" s="79" t="s">
        <v>148</v>
      </c>
      <c r="D47" s="80" t="s">
        <v>181</v>
      </c>
      <c r="E47" s="78"/>
      <c r="F47" s="81"/>
      <c r="G47" s="78"/>
      <c r="J47" s="45"/>
      <c r="K47" s="45"/>
      <c r="L47" s="46"/>
    </row>
    <row r="48" s="42" customFormat="1" customHeight="1" spans="1:12">
      <c r="A48" s="72"/>
      <c r="B48" s="73"/>
      <c r="C48" s="79" t="s">
        <v>131</v>
      </c>
      <c r="D48" s="80" t="s">
        <v>182</v>
      </c>
      <c r="E48" s="78"/>
      <c r="F48" s="81"/>
      <c r="G48" s="78"/>
      <c r="J48" s="45"/>
      <c r="K48" s="45"/>
      <c r="L48" s="46"/>
    </row>
    <row r="49" s="42" customFormat="1" customHeight="1" spans="1:12">
      <c r="A49" s="72"/>
      <c r="B49" s="73"/>
      <c r="C49" s="79" t="s">
        <v>183</v>
      </c>
      <c r="D49" s="80" t="s">
        <v>184</v>
      </c>
      <c r="E49" s="78"/>
      <c r="F49" s="81"/>
      <c r="G49" s="78"/>
      <c r="J49" s="45"/>
      <c r="K49" s="45"/>
      <c r="L49" s="46"/>
    </row>
    <row r="50" s="42" customFormat="1" customHeight="1" spans="1:12">
      <c r="A50" s="72"/>
      <c r="B50" s="73"/>
      <c r="C50" s="79" t="s">
        <v>185</v>
      </c>
      <c r="D50" s="80" t="s">
        <v>186</v>
      </c>
      <c r="E50" s="78"/>
      <c r="F50" s="81"/>
      <c r="G50" s="78"/>
      <c r="J50" s="45"/>
      <c r="K50" s="45"/>
      <c r="L50" s="46"/>
    </row>
    <row r="51" s="42" customFormat="1" customHeight="1" spans="1:12">
      <c r="A51" s="72"/>
      <c r="B51" s="73"/>
      <c r="C51" s="79">
        <v>99</v>
      </c>
      <c r="D51" s="80" t="s">
        <v>187</v>
      </c>
      <c r="E51" s="78">
        <v>1156244</v>
      </c>
      <c r="F51" s="78">
        <v>0</v>
      </c>
      <c r="G51" s="78">
        <v>1156244</v>
      </c>
      <c r="J51" s="45"/>
      <c r="K51" s="45"/>
      <c r="L51" s="46"/>
    </row>
    <row r="52" s="42" customFormat="1" customHeight="1" spans="1:12">
      <c r="A52" s="72"/>
      <c r="B52" s="73">
        <v>10</v>
      </c>
      <c r="C52" s="73"/>
      <c r="D52" s="76" t="s">
        <v>38</v>
      </c>
      <c r="E52" s="78">
        <v>75000</v>
      </c>
      <c r="F52" s="81"/>
      <c r="G52" s="78">
        <v>75000</v>
      </c>
      <c r="J52" s="45"/>
      <c r="K52" s="45"/>
      <c r="L52" s="46"/>
    </row>
    <row r="53" s="42" customFormat="1" customHeight="1" spans="1:12">
      <c r="A53" s="72"/>
      <c r="B53" s="73"/>
      <c r="C53" s="73" t="s">
        <v>133</v>
      </c>
      <c r="D53" s="80" t="s">
        <v>173</v>
      </c>
      <c r="E53" s="78"/>
      <c r="F53" s="81"/>
      <c r="G53" s="78"/>
      <c r="J53" s="45"/>
      <c r="K53" s="45"/>
      <c r="L53" s="46"/>
    </row>
    <row r="54" s="42" customFormat="1" customHeight="1" spans="1:12">
      <c r="A54" s="72"/>
      <c r="B54" s="73"/>
      <c r="C54" s="73" t="s">
        <v>135</v>
      </c>
      <c r="D54" s="80" t="s">
        <v>174</v>
      </c>
      <c r="E54" s="78"/>
      <c r="F54" s="81"/>
      <c r="G54" s="78"/>
      <c r="J54" s="45"/>
      <c r="K54" s="45"/>
      <c r="L54" s="46"/>
    </row>
    <row r="55" s="42" customFormat="1" customHeight="1" spans="1:12">
      <c r="A55" s="72"/>
      <c r="B55" s="73"/>
      <c r="C55" s="73" t="s">
        <v>143</v>
      </c>
      <c r="D55" s="80" t="s">
        <v>188</v>
      </c>
      <c r="E55" s="78">
        <v>75000</v>
      </c>
      <c r="F55" s="81"/>
      <c r="G55" s="78">
        <v>75000</v>
      </c>
      <c r="J55" s="45"/>
      <c r="K55" s="45"/>
      <c r="L55" s="46"/>
    </row>
    <row r="56" s="42" customFormat="1" customHeight="1" spans="1:12">
      <c r="A56" s="72"/>
      <c r="B56" s="73">
        <v>11</v>
      </c>
      <c r="C56" s="73"/>
      <c r="D56" s="76" t="s">
        <v>40</v>
      </c>
      <c r="E56" s="82">
        <v>12500</v>
      </c>
      <c r="F56" s="81"/>
      <c r="G56" s="78">
        <v>12500</v>
      </c>
      <c r="J56" s="45"/>
      <c r="K56" s="45"/>
      <c r="L56" s="46"/>
    </row>
    <row r="57" s="42" customFormat="1" customHeight="1" spans="1:12">
      <c r="A57" s="72"/>
      <c r="B57" s="73">
        <v>13</v>
      </c>
      <c r="C57" s="73"/>
      <c r="D57" s="76" t="s">
        <v>42</v>
      </c>
      <c r="E57" s="83">
        <f>E58+E59+E62</f>
        <v>155189</v>
      </c>
      <c r="F57" s="83"/>
      <c r="G57" s="83">
        <f>G58+G59+G62</f>
        <v>155189</v>
      </c>
      <c r="J57" s="45"/>
      <c r="K57" s="45"/>
      <c r="L57" s="46"/>
    </row>
    <row r="58" s="42" customFormat="1" customHeight="1" spans="1:12">
      <c r="A58" s="72"/>
      <c r="B58" s="73"/>
      <c r="C58" s="73" t="s">
        <v>133</v>
      </c>
      <c r="D58" s="80" t="s">
        <v>189</v>
      </c>
      <c r="E58" s="83">
        <v>51726</v>
      </c>
      <c r="F58" s="81"/>
      <c r="G58" s="78">
        <v>51726</v>
      </c>
      <c r="J58" s="45"/>
      <c r="K58" s="45"/>
      <c r="L58" s="46"/>
    </row>
    <row r="59" s="42" customFormat="1" customHeight="1" spans="1:12">
      <c r="A59" s="72"/>
      <c r="B59" s="73"/>
      <c r="C59" s="73" t="s">
        <v>135</v>
      </c>
      <c r="D59" s="80" t="s">
        <v>190</v>
      </c>
      <c r="E59" s="83">
        <v>83637</v>
      </c>
      <c r="F59" s="81"/>
      <c r="G59" s="78">
        <v>83637</v>
      </c>
      <c r="J59" s="45"/>
      <c r="K59" s="45"/>
      <c r="L59" s="46"/>
    </row>
    <row r="60" s="42" customFormat="1" customHeight="1" spans="1:12">
      <c r="A60" s="72"/>
      <c r="B60" s="73"/>
      <c r="C60" s="73" t="s">
        <v>137</v>
      </c>
      <c r="D60" s="80" t="s">
        <v>191</v>
      </c>
      <c r="E60" s="83"/>
      <c r="F60" s="81"/>
      <c r="G60" s="78"/>
      <c r="J60" s="45"/>
      <c r="K60" s="45"/>
      <c r="L60" s="46"/>
    </row>
    <row r="61" s="42" customFormat="1" customHeight="1" spans="1:12">
      <c r="A61" s="72"/>
      <c r="B61" s="73"/>
      <c r="C61" s="73" t="s">
        <v>139</v>
      </c>
      <c r="D61" s="80" t="s">
        <v>192</v>
      </c>
      <c r="E61" s="83"/>
      <c r="F61" s="81"/>
      <c r="G61" s="78"/>
      <c r="J61" s="45"/>
      <c r="K61" s="45"/>
      <c r="L61" s="46"/>
    </row>
    <row r="62" s="42" customFormat="1" customHeight="1" spans="1:12">
      <c r="A62" s="72"/>
      <c r="B62" s="73"/>
      <c r="C62" s="73" t="s">
        <v>143</v>
      </c>
      <c r="D62" s="80" t="s">
        <v>193</v>
      </c>
      <c r="E62" s="83">
        <v>19826</v>
      </c>
      <c r="F62" s="81"/>
      <c r="G62" s="78">
        <v>19826</v>
      </c>
      <c r="J62" s="45"/>
      <c r="K62" s="45"/>
      <c r="L62" s="46"/>
    </row>
    <row r="63" s="42" customFormat="1" customHeight="1" spans="1:12">
      <c r="A63" s="72"/>
      <c r="B63" s="73">
        <v>14</v>
      </c>
      <c r="C63" s="73"/>
      <c r="D63" s="84" t="s">
        <v>194</v>
      </c>
      <c r="E63" s="83">
        <v>11700</v>
      </c>
      <c r="F63" s="81"/>
      <c r="G63" s="78">
        <v>11700</v>
      </c>
      <c r="J63" s="45"/>
      <c r="K63" s="45"/>
      <c r="L63" s="46"/>
    </row>
    <row r="64" s="42" customFormat="1" customHeight="1" spans="1:12">
      <c r="A64" s="72"/>
      <c r="B64" s="73"/>
      <c r="C64" s="73" t="s">
        <v>133</v>
      </c>
      <c r="D64" s="84" t="s">
        <v>195</v>
      </c>
      <c r="E64" s="83"/>
      <c r="F64" s="81"/>
      <c r="G64" s="78"/>
      <c r="J64" s="45"/>
      <c r="K64" s="45"/>
      <c r="L64" s="46"/>
    </row>
    <row r="65" s="42" customFormat="1" customHeight="1" spans="1:12">
      <c r="A65" s="72"/>
      <c r="B65" s="73"/>
      <c r="C65" s="73" t="s">
        <v>135</v>
      </c>
      <c r="D65" s="84" t="s">
        <v>196</v>
      </c>
      <c r="E65" s="83"/>
      <c r="F65" s="81"/>
      <c r="G65" s="78"/>
      <c r="J65" s="45"/>
      <c r="K65" s="45"/>
      <c r="L65" s="46"/>
    </row>
    <row r="66" s="42" customFormat="1" customHeight="1" spans="1:12">
      <c r="A66" s="72"/>
      <c r="B66" s="73"/>
      <c r="C66" s="73" t="s">
        <v>143</v>
      </c>
      <c r="D66" s="80" t="s">
        <v>197</v>
      </c>
      <c r="E66" s="83">
        <v>11700</v>
      </c>
      <c r="F66" s="81"/>
      <c r="G66" s="78">
        <v>11700</v>
      </c>
      <c r="J66" s="45"/>
      <c r="K66" s="45"/>
      <c r="L66" s="46"/>
    </row>
    <row r="67" s="42" customFormat="1" customHeight="1" spans="1:12">
      <c r="A67" s="72">
        <v>213</v>
      </c>
      <c r="B67" s="73"/>
      <c r="C67" s="73"/>
      <c r="D67" s="86" t="s">
        <v>198</v>
      </c>
      <c r="E67" s="83"/>
      <c r="F67" s="81"/>
      <c r="G67" s="78"/>
      <c r="J67" s="45"/>
      <c r="K67" s="45"/>
      <c r="L67" s="46"/>
    </row>
    <row r="68" s="42" customFormat="1" customHeight="1" spans="1:12">
      <c r="A68" s="72"/>
      <c r="B68" s="73" t="s">
        <v>199</v>
      </c>
      <c r="C68" s="51"/>
      <c r="D68" s="80" t="s">
        <v>54</v>
      </c>
      <c r="E68" s="83"/>
      <c r="F68" s="81"/>
      <c r="G68" s="78"/>
      <c r="J68" s="45"/>
      <c r="K68" s="45"/>
      <c r="L68" s="46"/>
    </row>
    <row r="69" s="42" customFormat="1" customHeight="1" spans="1:12">
      <c r="A69" s="72"/>
      <c r="B69" s="73"/>
      <c r="C69" s="73" t="s">
        <v>133</v>
      </c>
      <c r="D69" s="80" t="s">
        <v>155</v>
      </c>
      <c r="E69" s="83"/>
      <c r="F69" s="81"/>
      <c r="G69" s="78"/>
      <c r="J69" s="45"/>
      <c r="K69" s="45"/>
      <c r="L69" s="46"/>
    </row>
    <row r="70" s="42" customFormat="1" customHeight="1" spans="1:12">
      <c r="A70" s="72"/>
      <c r="B70" s="73"/>
      <c r="C70" s="73" t="s">
        <v>135</v>
      </c>
      <c r="D70" s="80" t="s">
        <v>200</v>
      </c>
      <c r="E70" s="83"/>
      <c r="F70" s="81"/>
      <c r="G70" s="78"/>
      <c r="J70" s="45"/>
      <c r="K70" s="45"/>
      <c r="L70" s="46"/>
    </row>
    <row r="71" s="42" customFormat="1" customHeight="1" spans="1:12">
      <c r="A71" s="72"/>
      <c r="B71" s="73"/>
      <c r="C71" s="73" t="s">
        <v>137</v>
      </c>
      <c r="D71" s="80" t="s">
        <v>201</v>
      </c>
      <c r="E71" s="83"/>
      <c r="F71" s="81"/>
      <c r="G71" s="78"/>
      <c r="J71" s="45"/>
      <c r="K71" s="45"/>
      <c r="L71" s="46"/>
    </row>
    <row r="72" s="42" customFormat="1" customHeight="1" spans="1:12">
      <c r="A72" s="72"/>
      <c r="B72" s="73"/>
      <c r="C72" s="73" t="s">
        <v>143</v>
      </c>
      <c r="D72" s="80" t="s">
        <v>202</v>
      </c>
      <c r="E72" s="83"/>
      <c r="F72" s="81"/>
      <c r="G72" s="78"/>
      <c r="J72" s="45"/>
      <c r="K72" s="45"/>
      <c r="L72" s="46"/>
    </row>
    <row r="73" s="42" customFormat="1" customHeight="1" spans="1:12">
      <c r="A73" s="72"/>
      <c r="B73" s="73" t="s">
        <v>203</v>
      </c>
      <c r="C73" s="73"/>
      <c r="D73" s="80" t="s">
        <v>204</v>
      </c>
      <c r="E73" s="83"/>
      <c r="F73" s="81"/>
      <c r="G73" s="78"/>
      <c r="J73" s="45"/>
      <c r="K73" s="45"/>
      <c r="L73" s="46"/>
    </row>
    <row r="74" s="42" customFormat="1" customHeight="1" spans="1:12">
      <c r="A74" s="72"/>
      <c r="B74" s="73"/>
      <c r="C74" s="73" t="s">
        <v>133</v>
      </c>
      <c r="D74" s="80" t="s">
        <v>155</v>
      </c>
      <c r="E74" s="83"/>
      <c r="F74" s="81"/>
      <c r="G74" s="78"/>
      <c r="J74" s="45"/>
      <c r="K74" s="45"/>
      <c r="L74" s="46"/>
    </row>
    <row r="75" s="42" customFormat="1" customHeight="1" spans="1:12">
      <c r="A75" s="72"/>
      <c r="B75" s="73"/>
      <c r="C75" s="73" t="s">
        <v>135</v>
      </c>
      <c r="D75" s="80" t="s">
        <v>200</v>
      </c>
      <c r="E75" s="83"/>
      <c r="F75" s="81"/>
      <c r="G75" s="78"/>
      <c r="J75" s="45"/>
      <c r="K75" s="45"/>
      <c r="L75" s="46"/>
    </row>
    <row r="76" s="42" customFormat="1" customHeight="1" spans="1:12">
      <c r="A76" s="72"/>
      <c r="B76" s="73"/>
      <c r="C76" s="73" t="s">
        <v>137</v>
      </c>
      <c r="D76" s="80" t="s">
        <v>205</v>
      </c>
      <c r="E76" s="83"/>
      <c r="F76" s="81"/>
      <c r="G76" s="78"/>
      <c r="J76" s="45"/>
      <c r="K76" s="45"/>
      <c r="L76" s="46"/>
    </row>
    <row r="77" s="42" customFormat="1" customHeight="1" spans="1:12">
      <c r="A77" s="72"/>
      <c r="B77" s="73"/>
      <c r="C77" s="73" t="s">
        <v>143</v>
      </c>
      <c r="D77" s="80" t="s">
        <v>206</v>
      </c>
      <c r="E77" s="83"/>
      <c r="F77" s="81"/>
      <c r="G77" s="78"/>
      <c r="J77" s="45"/>
      <c r="K77" s="45"/>
      <c r="L77" s="46"/>
    </row>
    <row r="78" s="42" customFormat="1" customHeight="1" spans="1:12">
      <c r="A78" s="72"/>
      <c r="B78" s="73" t="s">
        <v>207</v>
      </c>
      <c r="C78" s="73"/>
      <c r="D78" s="80" t="s">
        <v>55</v>
      </c>
      <c r="E78" s="83"/>
      <c r="F78" s="81"/>
      <c r="G78" s="78"/>
      <c r="J78" s="45"/>
      <c r="K78" s="45"/>
      <c r="L78" s="46"/>
    </row>
    <row r="79" s="42" customFormat="1" customHeight="1" spans="1:12">
      <c r="A79" s="72"/>
      <c r="B79" s="73"/>
      <c r="C79" s="73" t="s">
        <v>133</v>
      </c>
      <c r="D79" s="80" t="s">
        <v>208</v>
      </c>
      <c r="E79" s="83"/>
      <c r="F79" s="81"/>
      <c r="G79" s="78"/>
      <c r="J79" s="45"/>
      <c r="K79" s="45"/>
      <c r="L79" s="46"/>
    </row>
    <row r="80" s="42" customFormat="1" customHeight="1" spans="1:12">
      <c r="A80" s="72"/>
      <c r="B80" s="73"/>
      <c r="C80" s="73" t="s">
        <v>135</v>
      </c>
      <c r="D80" s="80" t="s">
        <v>209</v>
      </c>
      <c r="E80" s="83"/>
      <c r="F80" s="81"/>
      <c r="G80" s="78"/>
      <c r="J80" s="45"/>
      <c r="K80" s="45"/>
      <c r="L80" s="46"/>
    </row>
    <row r="81" s="42" customFormat="1" customHeight="1" spans="1:12">
      <c r="A81" s="72"/>
      <c r="B81" s="73"/>
      <c r="C81" s="73" t="s">
        <v>137</v>
      </c>
      <c r="D81" s="80" t="s">
        <v>210</v>
      </c>
      <c r="E81" s="83"/>
      <c r="F81" s="81"/>
      <c r="G81" s="78"/>
      <c r="J81" s="45"/>
      <c r="K81" s="45"/>
      <c r="L81" s="46"/>
    </row>
    <row r="82" s="42" customFormat="1" customHeight="1" spans="1:12">
      <c r="A82" s="72"/>
      <c r="B82" s="73"/>
      <c r="C82" s="73" t="s">
        <v>143</v>
      </c>
      <c r="D82" s="80" t="s">
        <v>211</v>
      </c>
      <c r="E82" s="83"/>
      <c r="F82" s="81"/>
      <c r="G82" s="78"/>
      <c r="J82" s="45"/>
      <c r="K82" s="45"/>
      <c r="L82" s="46"/>
    </row>
    <row r="83" s="42" customFormat="1" customHeight="1" spans="1:12">
      <c r="A83" s="72">
        <v>214</v>
      </c>
      <c r="B83" s="73"/>
      <c r="C83" s="73"/>
      <c r="D83" s="87" t="s">
        <v>212</v>
      </c>
      <c r="E83" s="88">
        <v>200</v>
      </c>
      <c r="F83" s="81"/>
      <c r="G83" s="89">
        <v>200</v>
      </c>
      <c r="J83" s="45"/>
      <c r="K83" s="45"/>
      <c r="L83" s="46"/>
    </row>
    <row r="84" s="42" customFormat="1" customHeight="1" spans="1:12">
      <c r="A84" s="72"/>
      <c r="B84" s="73" t="s">
        <v>160</v>
      </c>
      <c r="C84" s="73"/>
      <c r="D84" s="90" t="s">
        <v>58</v>
      </c>
      <c r="E84" s="88"/>
      <c r="F84" s="81"/>
      <c r="G84" s="89"/>
      <c r="J84" s="45"/>
      <c r="K84" s="45"/>
      <c r="L84" s="46"/>
    </row>
    <row r="85" s="42" customFormat="1" customHeight="1" spans="1:12">
      <c r="A85" s="72"/>
      <c r="B85" s="73"/>
      <c r="C85" s="73" t="s">
        <v>133</v>
      </c>
      <c r="D85" s="91" t="s">
        <v>213</v>
      </c>
      <c r="E85" s="88"/>
      <c r="F85" s="81"/>
      <c r="G85" s="89"/>
      <c r="J85" s="45"/>
      <c r="K85" s="45"/>
      <c r="L85" s="46"/>
    </row>
    <row r="86" s="42" customFormat="1" customHeight="1" spans="1:12">
      <c r="A86" s="72"/>
      <c r="B86" s="73"/>
      <c r="C86" s="73" t="s">
        <v>135</v>
      </c>
      <c r="D86" s="91" t="s">
        <v>214</v>
      </c>
      <c r="E86" s="88"/>
      <c r="F86" s="81"/>
      <c r="G86" s="89"/>
      <c r="J86" s="45"/>
      <c r="K86" s="45"/>
      <c r="L86" s="46"/>
    </row>
    <row r="87" s="42" customFormat="1" customHeight="1" spans="1:12">
      <c r="A87" s="72"/>
      <c r="B87" s="73"/>
      <c r="C87" s="73" t="s">
        <v>137</v>
      </c>
      <c r="D87" s="91" t="s">
        <v>215</v>
      </c>
      <c r="E87" s="88"/>
      <c r="F87" s="81"/>
      <c r="G87" s="89"/>
      <c r="J87" s="45"/>
      <c r="K87" s="45"/>
      <c r="L87" s="46"/>
    </row>
    <row r="88" s="42" customFormat="1" customHeight="1" spans="1:12">
      <c r="A88" s="72"/>
      <c r="B88" s="73"/>
      <c r="C88" s="73" t="s">
        <v>143</v>
      </c>
      <c r="D88" s="91" t="s">
        <v>216</v>
      </c>
      <c r="E88" s="88"/>
      <c r="F88" s="81"/>
      <c r="G88" s="89"/>
      <c r="J88" s="45"/>
      <c r="K88" s="45"/>
      <c r="L88" s="46"/>
    </row>
    <row r="89" s="42" customFormat="1" customHeight="1" spans="1:12">
      <c r="A89" s="72"/>
      <c r="B89" s="73" t="s">
        <v>217</v>
      </c>
      <c r="C89" s="73"/>
      <c r="D89" s="91" t="s">
        <v>218</v>
      </c>
      <c r="E89" s="88"/>
      <c r="F89" s="81"/>
      <c r="G89" s="89"/>
      <c r="J89" s="45"/>
      <c r="K89" s="45"/>
      <c r="L89" s="46"/>
    </row>
    <row r="90" s="42" customFormat="1" customHeight="1" spans="1:12">
      <c r="A90" s="72"/>
      <c r="B90" s="73"/>
      <c r="C90" s="73" t="s">
        <v>133</v>
      </c>
      <c r="D90" s="91" t="s">
        <v>215</v>
      </c>
      <c r="E90" s="88"/>
      <c r="F90" s="81"/>
      <c r="G90" s="89"/>
      <c r="J90" s="45"/>
      <c r="K90" s="45"/>
      <c r="L90" s="46"/>
    </row>
    <row r="91" s="42" customFormat="1" customHeight="1" spans="1:12">
      <c r="A91" s="72"/>
      <c r="B91" s="73"/>
      <c r="C91" s="73" t="s">
        <v>135</v>
      </c>
      <c r="D91" s="91" t="s">
        <v>219</v>
      </c>
      <c r="E91" s="88"/>
      <c r="F91" s="81"/>
      <c r="G91" s="89"/>
      <c r="J91" s="45"/>
      <c r="K91" s="45"/>
      <c r="L91" s="46"/>
    </row>
    <row r="92" s="42" customFormat="1" customHeight="1" spans="1:12">
      <c r="A92" s="72"/>
      <c r="B92" s="73"/>
      <c r="C92" s="73" t="s">
        <v>137</v>
      </c>
      <c r="D92" s="91" t="s">
        <v>220</v>
      </c>
      <c r="E92" s="88"/>
      <c r="F92" s="81"/>
      <c r="G92" s="89"/>
      <c r="J92" s="45"/>
      <c r="K92" s="45"/>
      <c r="L92" s="46"/>
    </row>
    <row r="93" s="42" customFormat="1" customHeight="1" spans="1:12">
      <c r="A93" s="72"/>
      <c r="B93" s="73"/>
      <c r="C93" s="73" t="s">
        <v>143</v>
      </c>
      <c r="D93" s="91" t="s">
        <v>221</v>
      </c>
      <c r="E93" s="88"/>
      <c r="F93" s="81"/>
      <c r="G93" s="89"/>
      <c r="J93" s="45"/>
      <c r="K93" s="45"/>
      <c r="L93" s="46"/>
    </row>
    <row r="94" s="42" customFormat="1" customHeight="1" spans="1:12">
      <c r="A94" s="72"/>
      <c r="B94" s="73">
        <v>63</v>
      </c>
      <c r="C94" s="73"/>
      <c r="D94" s="76" t="s">
        <v>59</v>
      </c>
      <c r="E94" s="82">
        <v>200</v>
      </c>
      <c r="F94" s="81"/>
      <c r="G94" s="78">
        <v>200</v>
      </c>
      <c r="J94" s="45"/>
      <c r="K94" s="45"/>
      <c r="L94" s="46"/>
    </row>
    <row r="95" s="42" customFormat="1" customHeight="1" spans="1:12">
      <c r="A95" s="72"/>
      <c r="B95" s="73"/>
      <c r="C95" s="73" t="s">
        <v>133</v>
      </c>
      <c r="D95" s="80" t="s">
        <v>222</v>
      </c>
      <c r="E95" s="82"/>
      <c r="F95" s="81"/>
      <c r="G95" s="78"/>
      <c r="J95" s="45"/>
      <c r="K95" s="45"/>
      <c r="L95" s="46"/>
    </row>
    <row r="96" s="42" customFormat="1" customHeight="1" spans="1:12">
      <c r="A96" s="72"/>
      <c r="B96" s="73"/>
      <c r="C96" s="73" t="s">
        <v>135</v>
      </c>
      <c r="D96" s="80" t="s">
        <v>223</v>
      </c>
      <c r="E96" s="82"/>
      <c r="F96" s="81"/>
      <c r="G96" s="78"/>
      <c r="J96" s="45"/>
      <c r="K96" s="45"/>
      <c r="L96" s="46"/>
    </row>
    <row r="97" s="42" customFormat="1" customHeight="1" spans="1:12">
      <c r="A97" s="72"/>
      <c r="B97" s="73"/>
      <c r="C97" s="73" t="s">
        <v>137</v>
      </c>
      <c r="D97" s="80" t="s">
        <v>224</v>
      </c>
      <c r="E97" s="82"/>
      <c r="F97" s="81"/>
      <c r="G97" s="78"/>
      <c r="J97" s="45"/>
      <c r="K97" s="45"/>
      <c r="L97" s="46"/>
    </row>
    <row r="98" s="42" customFormat="1" customHeight="1" spans="1:12">
      <c r="A98" s="72"/>
      <c r="B98" s="73"/>
      <c r="C98" s="73" t="s">
        <v>143</v>
      </c>
      <c r="D98" s="80" t="s">
        <v>225</v>
      </c>
      <c r="E98" s="82">
        <v>200</v>
      </c>
      <c r="F98" s="81"/>
      <c r="G98" s="78">
        <v>200</v>
      </c>
      <c r="J98" s="45"/>
      <c r="K98" s="45"/>
      <c r="L98" s="46"/>
    </row>
    <row r="99" s="42" customFormat="1" customHeight="1" spans="1:12">
      <c r="A99" s="72"/>
      <c r="B99" s="73" t="s">
        <v>226</v>
      </c>
      <c r="C99" s="73"/>
      <c r="D99" s="80" t="s">
        <v>227</v>
      </c>
      <c r="E99" s="82"/>
      <c r="F99" s="81"/>
      <c r="G99" s="78"/>
      <c r="J99" s="45"/>
      <c r="K99" s="45"/>
      <c r="L99" s="46"/>
    </row>
    <row r="100" s="42" customFormat="1" customHeight="1" spans="1:12">
      <c r="A100" s="72"/>
      <c r="B100" s="73"/>
      <c r="C100" s="73" t="s">
        <v>133</v>
      </c>
      <c r="D100" s="80" t="s">
        <v>228</v>
      </c>
      <c r="E100" s="82"/>
      <c r="F100" s="81"/>
      <c r="G100" s="78"/>
      <c r="J100" s="45"/>
      <c r="K100" s="45"/>
      <c r="L100" s="46"/>
    </row>
    <row r="101" s="42" customFormat="1" customHeight="1" spans="1:12">
      <c r="A101" s="72"/>
      <c r="B101" s="73"/>
      <c r="C101" s="73" t="s">
        <v>135</v>
      </c>
      <c r="D101" s="80" t="s">
        <v>229</v>
      </c>
      <c r="E101" s="82"/>
      <c r="F101" s="81"/>
      <c r="G101" s="78"/>
      <c r="J101" s="45"/>
      <c r="K101" s="45"/>
      <c r="L101" s="46"/>
    </row>
    <row r="102" s="42" customFormat="1" customHeight="1" spans="1:12">
      <c r="A102" s="72"/>
      <c r="B102" s="73"/>
      <c r="C102" s="73" t="s">
        <v>137</v>
      </c>
      <c r="D102" s="80" t="s">
        <v>230</v>
      </c>
      <c r="E102" s="82"/>
      <c r="F102" s="81"/>
      <c r="G102" s="78"/>
      <c r="J102" s="45"/>
      <c r="K102" s="45"/>
      <c r="L102" s="46"/>
    </row>
    <row r="103" s="42" customFormat="1" customHeight="1" spans="1:12">
      <c r="A103" s="72"/>
      <c r="B103" s="73"/>
      <c r="C103" s="73" t="s">
        <v>139</v>
      </c>
      <c r="D103" s="80" t="s">
        <v>231</v>
      </c>
      <c r="E103" s="82"/>
      <c r="F103" s="81"/>
      <c r="G103" s="78"/>
      <c r="J103" s="45"/>
      <c r="K103" s="45"/>
      <c r="L103" s="46"/>
    </row>
    <row r="104" s="42" customFormat="1" customHeight="1" spans="1:12">
      <c r="A104" s="72"/>
      <c r="B104" s="73"/>
      <c r="C104" s="73" t="s">
        <v>141</v>
      </c>
      <c r="D104" s="80" t="s">
        <v>232</v>
      </c>
      <c r="E104" s="82"/>
      <c r="F104" s="81"/>
      <c r="G104" s="78"/>
      <c r="J104" s="45"/>
      <c r="K104" s="45"/>
      <c r="L104" s="46"/>
    </row>
    <row r="105" s="42" customFormat="1" customHeight="1" spans="1:12">
      <c r="A105" s="72"/>
      <c r="B105" s="73"/>
      <c r="C105" s="73" t="s">
        <v>178</v>
      </c>
      <c r="D105" s="80" t="s">
        <v>233</v>
      </c>
      <c r="E105" s="82"/>
      <c r="F105" s="81"/>
      <c r="G105" s="78"/>
      <c r="J105" s="45"/>
      <c r="K105" s="45"/>
      <c r="L105" s="46"/>
    </row>
    <row r="106" s="42" customFormat="1" customHeight="1" spans="1:12">
      <c r="A106" s="72"/>
      <c r="B106" s="73"/>
      <c r="C106" s="73" t="s">
        <v>146</v>
      </c>
      <c r="D106" s="80" t="s">
        <v>234</v>
      </c>
      <c r="E106" s="82"/>
      <c r="F106" s="81"/>
      <c r="G106" s="78"/>
      <c r="J106" s="45"/>
      <c r="K106" s="45"/>
      <c r="L106" s="46"/>
    </row>
    <row r="107" s="42" customFormat="1" customHeight="1" spans="1:12">
      <c r="A107" s="72"/>
      <c r="B107" s="73"/>
      <c r="C107" s="73" t="s">
        <v>143</v>
      </c>
      <c r="D107" s="80" t="s">
        <v>235</v>
      </c>
      <c r="E107" s="82"/>
      <c r="F107" s="81"/>
      <c r="G107" s="78"/>
      <c r="J107" s="45"/>
      <c r="K107" s="45"/>
      <c r="L107" s="46"/>
    </row>
    <row r="108" s="42" customFormat="1" customHeight="1" spans="1:12">
      <c r="A108" s="72"/>
      <c r="B108" s="73" t="s">
        <v>236</v>
      </c>
      <c r="C108" s="73"/>
      <c r="D108" s="80" t="s">
        <v>237</v>
      </c>
      <c r="E108" s="82"/>
      <c r="F108" s="81"/>
      <c r="G108" s="78"/>
      <c r="J108" s="45"/>
      <c r="K108" s="45"/>
      <c r="L108" s="46"/>
    </row>
    <row r="109" s="42" customFormat="1" customHeight="1" spans="1:12">
      <c r="A109" s="72"/>
      <c r="B109" s="73"/>
      <c r="C109" s="73" t="s">
        <v>133</v>
      </c>
      <c r="D109" s="80" t="s">
        <v>238</v>
      </c>
      <c r="E109" s="82"/>
      <c r="F109" s="81"/>
      <c r="G109" s="78"/>
      <c r="J109" s="45"/>
      <c r="K109" s="45"/>
      <c r="L109" s="46"/>
    </row>
    <row r="110" s="42" customFormat="1" customHeight="1" spans="1:12">
      <c r="A110" s="72"/>
      <c r="B110" s="73"/>
      <c r="C110" s="73" t="s">
        <v>135</v>
      </c>
      <c r="D110" s="80" t="s">
        <v>239</v>
      </c>
      <c r="E110" s="82"/>
      <c r="F110" s="81"/>
      <c r="G110" s="78"/>
      <c r="J110" s="45"/>
      <c r="K110" s="45"/>
      <c r="L110" s="46"/>
    </row>
    <row r="111" s="42" customFormat="1" customHeight="1" spans="1:12">
      <c r="A111" s="72"/>
      <c r="B111" s="73"/>
      <c r="C111" s="73" t="s">
        <v>137</v>
      </c>
      <c r="D111" s="80" t="s">
        <v>240</v>
      </c>
      <c r="E111" s="82"/>
      <c r="F111" s="81"/>
      <c r="G111" s="78"/>
      <c r="J111" s="45"/>
      <c r="K111" s="45"/>
      <c r="L111" s="46"/>
    </row>
    <row r="112" s="42" customFormat="1" customHeight="1" spans="1:12">
      <c r="A112" s="72"/>
      <c r="B112" s="73"/>
      <c r="C112" s="73" t="s">
        <v>139</v>
      </c>
      <c r="D112" s="80" t="s">
        <v>241</v>
      </c>
      <c r="E112" s="82"/>
      <c r="F112" s="81"/>
      <c r="G112" s="78"/>
      <c r="J112" s="45"/>
      <c r="K112" s="45"/>
      <c r="L112" s="46"/>
    </row>
    <row r="113" s="42" customFormat="1" customHeight="1" spans="1:12">
      <c r="A113" s="72"/>
      <c r="B113" s="73"/>
      <c r="C113" s="73" t="s">
        <v>141</v>
      </c>
      <c r="D113" s="80" t="s">
        <v>242</v>
      </c>
      <c r="E113" s="82"/>
      <c r="F113" s="81"/>
      <c r="G113" s="78"/>
      <c r="J113" s="45"/>
      <c r="K113" s="45"/>
      <c r="L113" s="46"/>
    </row>
    <row r="114" s="42" customFormat="1" customHeight="1" spans="1:12">
      <c r="A114" s="72"/>
      <c r="B114" s="73"/>
      <c r="C114" s="73" t="s">
        <v>143</v>
      </c>
      <c r="D114" s="80" t="s">
        <v>243</v>
      </c>
      <c r="E114" s="82"/>
      <c r="F114" s="81"/>
      <c r="G114" s="78"/>
      <c r="J114" s="45"/>
      <c r="K114" s="45"/>
      <c r="L114" s="46"/>
    </row>
    <row r="115" s="42" customFormat="1" customHeight="1" spans="1:12">
      <c r="A115" s="72"/>
      <c r="B115" s="73" t="s">
        <v>207</v>
      </c>
      <c r="C115" s="73"/>
      <c r="D115" s="80" t="s">
        <v>60</v>
      </c>
      <c r="E115" s="82"/>
      <c r="F115" s="81"/>
      <c r="G115" s="78"/>
      <c r="J115" s="45"/>
      <c r="K115" s="45"/>
      <c r="L115" s="46"/>
    </row>
    <row r="116" s="42" customFormat="1" customHeight="1" spans="1:12">
      <c r="A116" s="72"/>
      <c r="B116" s="73"/>
      <c r="C116" s="73" t="s">
        <v>133</v>
      </c>
      <c r="D116" s="80" t="s">
        <v>244</v>
      </c>
      <c r="E116" s="82"/>
      <c r="F116" s="81"/>
      <c r="G116" s="78"/>
      <c r="J116" s="45"/>
      <c r="K116" s="45"/>
      <c r="L116" s="46"/>
    </row>
    <row r="117" s="42" customFormat="1" customHeight="1" spans="1:12">
      <c r="A117" s="72"/>
      <c r="B117" s="73"/>
      <c r="C117" s="73" t="s">
        <v>135</v>
      </c>
      <c r="D117" s="80" t="s">
        <v>245</v>
      </c>
      <c r="E117" s="82"/>
      <c r="F117" s="81"/>
      <c r="G117" s="78"/>
      <c r="J117" s="45"/>
      <c r="K117" s="45"/>
      <c r="L117" s="46"/>
    </row>
    <row r="118" s="42" customFormat="1" customHeight="1" spans="1:12">
      <c r="A118" s="72"/>
      <c r="B118" s="73"/>
      <c r="C118" s="73" t="s">
        <v>137</v>
      </c>
      <c r="D118" s="80" t="s">
        <v>246</v>
      </c>
      <c r="E118" s="82"/>
      <c r="F118" s="81"/>
      <c r="G118" s="78"/>
      <c r="J118" s="45"/>
      <c r="K118" s="45"/>
      <c r="L118" s="46"/>
    </row>
    <row r="119" s="42" customFormat="1" customHeight="1" spans="1:12">
      <c r="A119" s="72"/>
      <c r="B119" s="73"/>
      <c r="C119" s="73" t="s">
        <v>139</v>
      </c>
      <c r="D119" s="80" t="s">
        <v>247</v>
      </c>
      <c r="E119" s="82"/>
      <c r="F119" s="81"/>
      <c r="G119" s="78"/>
      <c r="J119" s="45"/>
      <c r="K119" s="45"/>
      <c r="L119" s="46"/>
    </row>
    <row r="120" s="42" customFormat="1" customHeight="1" spans="1:12">
      <c r="A120" s="72"/>
      <c r="B120" s="73"/>
      <c r="C120" s="73" t="s">
        <v>178</v>
      </c>
      <c r="D120" s="80" t="s">
        <v>248</v>
      </c>
      <c r="E120" s="82"/>
      <c r="F120" s="81"/>
      <c r="G120" s="78"/>
      <c r="J120" s="45"/>
      <c r="K120" s="45"/>
      <c r="L120" s="46"/>
    </row>
    <row r="121" s="42" customFormat="1" customHeight="1" spans="1:12">
      <c r="A121" s="72"/>
      <c r="B121" s="73"/>
      <c r="C121" s="73" t="s">
        <v>146</v>
      </c>
      <c r="D121" s="80" t="s">
        <v>249</v>
      </c>
      <c r="E121" s="82"/>
      <c r="F121" s="81"/>
      <c r="G121" s="78"/>
      <c r="J121" s="45"/>
      <c r="K121" s="45"/>
      <c r="L121" s="46"/>
    </row>
    <row r="122" s="42" customFormat="1" customHeight="1" spans="1:12">
      <c r="A122" s="72"/>
      <c r="B122" s="73"/>
      <c r="C122" s="73" t="s">
        <v>172</v>
      </c>
      <c r="D122" s="80" t="s">
        <v>250</v>
      </c>
      <c r="E122" s="82"/>
      <c r="F122" s="81"/>
      <c r="G122" s="78"/>
      <c r="J122" s="45"/>
      <c r="K122" s="45"/>
      <c r="L122" s="46"/>
    </row>
    <row r="123" s="42" customFormat="1" customHeight="1" spans="1:12">
      <c r="A123" s="72"/>
      <c r="B123" s="73"/>
      <c r="C123" s="73" t="s">
        <v>143</v>
      </c>
      <c r="D123" s="80" t="s">
        <v>251</v>
      </c>
      <c r="E123" s="82"/>
      <c r="F123" s="81"/>
      <c r="G123" s="78"/>
      <c r="J123" s="45"/>
      <c r="K123" s="45"/>
      <c r="L123" s="46"/>
    </row>
    <row r="124" s="42" customFormat="1" customHeight="1" spans="1:12">
      <c r="A124" s="72">
        <v>215</v>
      </c>
      <c r="B124" s="73"/>
      <c r="C124" s="73"/>
      <c r="D124" s="92" t="s">
        <v>252</v>
      </c>
      <c r="E124" s="82"/>
      <c r="F124" s="81"/>
      <c r="G124" s="78"/>
      <c r="J124" s="45"/>
      <c r="K124" s="45"/>
      <c r="L124" s="46"/>
    </row>
    <row r="125" s="42" customFormat="1" customHeight="1" spans="1:12">
      <c r="A125" s="72"/>
      <c r="B125" s="73" t="s">
        <v>160</v>
      </c>
      <c r="C125" s="73"/>
      <c r="D125" s="80" t="s">
        <v>253</v>
      </c>
      <c r="E125" s="82"/>
      <c r="F125" s="81"/>
      <c r="G125" s="78"/>
      <c r="J125" s="45"/>
      <c r="K125" s="45"/>
      <c r="L125" s="46"/>
    </row>
    <row r="126" s="42" customFormat="1" customHeight="1" spans="1:12">
      <c r="A126" s="72"/>
      <c r="B126" s="73"/>
      <c r="C126" s="73" t="s">
        <v>133</v>
      </c>
      <c r="D126" s="80" t="s">
        <v>254</v>
      </c>
      <c r="E126" s="82"/>
      <c r="F126" s="81"/>
      <c r="G126" s="78"/>
      <c r="J126" s="45"/>
      <c r="K126" s="45"/>
      <c r="L126" s="46"/>
    </row>
    <row r="127" s="42" customFormat="1" customHeight="1" spans="1:12">
      <c r="A127" s="72"/>
      <c r="B127" s="73"/>
      <c r="C127" s="73" t="s">
        <v>135</v>
      </c>
      <c r="D127" s="80" t="s">
        <v>255</v>
      </c>
      <c r="E127" s="82"/>
      <c r="F127" s="81"/>
      <c r="G127" s="78"/>
      <c r="J127" s="45"/>
      <c r="K127" s="45"/>
      <c r="L127" s="46"/>
    </row>
    <row r="128" s="42" customFormat="1" customHeight="1" spans="1:12">
      <c r="A128" s="72"/>
      <c r="B128" s="73"/>
      <c r="C128" s="73" t="s">
        <v>137</v>
      </c>
      <c r="D128" s="80" t="s">
        <v>256</v>
      </c>
      <c r="E128" s="82"/>
      <c r="F128" s="81"/>
      <c r="G128" s="78"/>
      <c r="J128" s="45"/>
      <c r="K128" s="45"/>
      <c r="L128" s="46"/>
    </row>
    <row r="129" s="42" customFormat="1" customHeight="1" spans="1:12">
      <c r="A129" s="72"/>
      <c r="B129" s="73"/>
      <c r="C129" s="73" t="s">
        <v>139</v>
      </c>
      <c r="D129" s="80" t="s">
        <v>257</v>
      </c>
      <c r="E129" s="82"/>
      <c r="F129" s="81"/>
      <c r="G129" s="78"/>
      <c r="J129" s="45"/>
      <c r="K129" s="45"/>
      <c r="L129" s="46"/>
    </row>
    <row r="130" s="42" customFormat="1" customHeight="1" spans="1:12">
      <c r="A130" s="72"/>
      <c r="B130" s="73"/>
      <c r="C130" s="73" t="s">
        <v>141</v>
      </c>
      <c r="D130" s="80" t="s">
        <v>258</v>
      </c>
      <c r="E130" s="82"/>
      <c r="F130" s="81"/>
      <c r="G130" s="78"/>
      <c r="J130" s="45"/>
      <c r="K130" s="45"/>
      <c r="L130" s="46"/>
    </row>
    <row r="131" s="42" customFormat="1" customHeight="1" spans="1:12">
      <c r="A131" s="72"/>
      <c r="B131" s="73"/>
      <c r="C131" s="73" t="s">
        <v>143</v>
      </c>
      <c r="D131" s="80" t="s">
        <v>259</v>
      </c>
      <c r="E131" s="82"/>
      <c r="F131" s="81"/>
      <c r="G131" s="78"/>
      <c r="J131" s="45"/>
      <c r="K131" s="45"/>
      <c r="L131" s="46"/>
    </row>
    <row r="132" s="42" customFormat="1" customHeight="1" spans="1:12">
      <c r="A132" s="72"/>
      <c r="B132" s="73" t="s">
        <v>217</v>
      </c>
      <c r="C132" s="51"/>
      <c r="D132" s="80" t="s">
        <v>62</v>
      </c>
      <c r="E132" s="82"/>
      <c r="F132" s="81"/>
      <c r="G132" s="78"/>
      <c r="J132" s="45"/>
      <c r="K132" s="45"/>
      <c r="L132" s="46"/>
    </row>
    <row r="133" s="42" customFormat="1" customHeight="1" spans="1:12">
      <c r="A133" s="72"/>
      <c r="B133" s="73"/>
      <c r="C133" s="73" t="s">
        <v>133</v>
      </c>
      <c r="D133" s="80" t="s">
        <v>260</v>
      </c>
      <c r="E133" s="82"/>
      <c r="F133" s="81"/>
      <c r="G133" s="78"/>
      <c r="J133" s="45"/>
      <c r="K133" s="45"/>
      <c r="L133" s="46"/>
    </row>
    <row r="134" s="42" customFormat="1" customHeight="1" spans="1:12">
      <c r="A134" s="72"/>
      <c r="B134" s="73"/>
      <c r="C134" s="73" t="s">
        <v>135</v>
      </c>
      <c r="D134" s="80" t="s">
        <v>261</v>
      </c>
      <c r="E134" s="82"/>
      <c r="F134" s="81"/>
      <c r="G134" s="78"/>
      <c r="J134" s="45"/>
      <c r="K134" s="45"/>
      <c r="L134" s="46"/>
    </row>
    <row r="135" s="42" customFormat="1" customHeight="1" spans="1:12">
      <c r="A135" s="72"/>
      <c r="B135" s="73"/>
      <c r="C135" s="73" t="s">
        <v>143</v>
      </c>
      <c r="D135" s="80" t="s">
        <v>262</v>
      </c>
      <c r="E135" s="82"/>
      <c r="F135" s="81"/>
      <c r="G135" s="78"/>
      <c r="J135" s="45"/>
      <c r="K135" s="45"/>
      <c r="L135" s="46"/>
    </row>
    <row r="136" s="42" customFormat="1" customHeight="1" spans="1:12">
      <c r="A136" s="72">
        <v>217</v>
      </c>
      <c r="B136" s="73"/>
      <c r="C136" s="73"/>
      <c r="D136" s="92" t="s">
        <v>263</v>
      </c>
      <c r="E136" s="78"/>
      <c r="F136" s="81"/>
      <c r="G136" s="78"/>
      <c r="J136" s="45"/>
      <c r="K136" s="45"/>
      <c r="L136" s="46"/>
    </row>
    <row r="137" s="42" customFormat="1" customHeight="1" spans="1:12">
      <c r="A137" s="72"/>
      <c r="B137" s="73" t="s">
        <v>139</v>
      </c>
      <c r="C137" s="73"/>
      <c r="D137" s="80" t="s">
        <v>264</v>
      </c>
      <c r="E137" s="78"/>
      <c r="F137" s="81"/>
      <c r="G137" s="78"/>
      <c r="J137" s="45"/>
      <c r="K137" s="45"/>
      <c r="L137" s="46"/>
    </row>
    <row r="138" s="42" customFormat="1" customHeight="1" spans="1:12">
      <c r="A138" s="72"/>
      <c r="B138" s="73"/>
      <c r="C138" s="73" t="s">
        <v>135</v>
      </c>
      <c r="D138" s="80" t="s">
        <v>265</v>
      </c>
      <c r="E138" s="78"/>
      <c r="F138" s="81"/>
      <c r="G138" s="78"/>
      <c r="J138" s="45"/>
      <c r="K138" s="45"/>
      <c r="L138" s="46"/>
    </row>
    <row r="139" s="42" customFormat="1" customHeight="1" spans="1:12">
      <c r="A139" s="72"/>
      <c r="B139" s="73"/>
      <c r="C139" s="73" t="s">
        <v>137</v>
      </c>
      <c r="D139" s="80" t="s">
        <v>266</v>
      </c>
      <c r="E139" s="78"/>
      <c r="F139" s="81"/>
      <c r="G139" s="78"/>
      <c r="J139" s="45"/>
      <c r="K139" s="45"/>
      <c r="L139" s="46"/>
    </row>
    <row r="140" s="42" customFormat="1" customHeight="1" spans="1:12">
      <c r="A140" s="72">
        <v>229</v>
      </c>
      <c r="B140" s="73"/>
      <c r="C140" s="73"/>
      <c r="D140" s="93" t="s">
        <v>267</v>
      </c>
      <c r="E140" s="75">
        <f>E141+E142+E151</f>
        <v>593651</v>
      </c>
      <c r="F140" s="75">
        <f>F141+F142+F151</f>
        <v>190000</v>
      </c>
      <c r="G140" s="75">
        <f>G141+G142+G151</f>
        <v>783651</v>
      </c>
      <c r="J140" s="45"/>
      <c r="K140" s="45"/>
      <c r="L140" s="46"/>
    </row>
    <row r="141" s="42" customFormat="1" customHeight="1" spans="1:12">
      <c r="A141" s="72"/>
      <c r="B141" s="73" t="s">
        <v>139</v>
      </c>
      <c r="C141" s="73"/>
      <c r="D141" s="94" t="s">
        <v>64</v>
      </c>
      <c r="E141" s="95">
        <v>591000</v>
      </c>
      <c r="F141" s="96">
        <v>190000</v>
      </c>
      <c r="G141" s="78">
        <f>E141+F141</f>
        <v>781000</v>
      </c>
      <c r="J141" s="45"/>
      <c r="K141" s="45"/>
      <c r="L141" s="46"/>
    </row>
    <row r="142" s="42" customFormat="1" customHeight="1" spans="1:12">
      <c r="A142" s="72"/>
      <c r="B142" s="73" t="s">
        <v>172</v>
      </c>
      <c r="C142" s="73"/>
      <c r="D142" s="76" t="s">
        <v>66</v>
      </c>
      <c r="E142" s="82">
        <v>500</v>
      </c>
      <c r="F142" s="81"/>
      <c r="G142" s="78">
        <v>500</v>
      </c>
      <c r="J142" s="45"/>
      <c r="K142" s="45"/>
      <c r="L142" s="46"/>
    </row>
    <row r="143" s="42" customFormat="1" customHeight="1" spans="1:12">
      <c r="A143" s="72"/>
      <c r="B143" s="73"/>
      <c r="C143" s="73" t="s">
        <v>135</v>
      </c>
      <c r="D143" s="76" t="s">
        <v>268</v>
      </c>
      <c r="E143" s="82"/>
      <c r="F143" s="81"/>
      <c r="G143" s="78"/>
      <c r="J143" s="45"/>
      <c r="K143" s="45"/>
      <c r="L143" s="46"/>
    </row>
    <row r="144" s="42" customFormat="1" customHeight="1" spans="1:12">
      <c r="A144" s="72"/>
      <c r="B144" s="73"/>
      <c r="C144" s="73" t="s">
        <v>137</v>
      </c>
      <c r="D144" s="76" t="s">
        <v>269</v>
      </c>
      <c r="E144" s="82"/>
      <c r="F144" s="81"/>
      <c r="G144" s="78"/>
      <c r="J144" s="45"/>
      <c r="K144" s="45"/>
      <c r="L144" s="46"/>
    </row>
    <row r="145" s="42" customFormat="1" customHeight="1" spans="1:12">
      <c r="A145" s="72"/>
      <c r="B145" s="73"/>
      <c r="C145" s="73" t="s">
        <v>139</v>
      </c>
      <c r="D145" s="80" t="s">
        <v>270</v>
      </c>
      <c r="E145" s="82"/>
      <c r="F145" s="81"/>
      <c r="G145" s="78"/>
      <c r="J145" s="45"/>
      <c r="K145" s="45"/>
      <c r="L145" s="46"/>
    </row>
    <row r="146" s="42" customFormat="1" customHeight="1" spans="1:12">
      <c r="A146" s="72"/>
      <c r="B146" s="73"/>
      <c r="C146" s="73" t="s">
        <v>141</v>
      </c>
      <c r="D146" s="80" t="s">
        <v>271</v>
      </c>
      <c r="E146" s="82"/>
      <c r="F146" s="81"/>
      <c r="G146" s="78"/>
      <c r="J146" s="45"/>
      <c r="K146" s="45"/>
      <c r="L146" s="46"/>
    </row>
    <row r="147" s="42" customFormat="1" customHeight="1" spans="1:12">
      <c r="A147" s="72"/>
      <c r="B147" s="73"/>
      <c r="C147" s="73" t="s">
        <v>178</v>
      </c>
      <c r="D147" s="80" t="s">
        <v>272</v>
      </c>
      <c r="E147" s="82"/>
      <c r="F147" s="81"/>
      <c r="G147" s="78"/>
      <c r="J147" s="45"/>
      <c r="K147" s="45"/>
      <c r="L147" s="46"/>
    </row>
    <row r="148" s="42" customFormat="1" customHeight="1" spans="1:12">
      <c r="A148" s="72"/>
      <c r="B148" s="73"/>
      <c r="C148" s="73" t="s">
        <v>146</v>
      </c>
      <c r="D148" s="80" t="s">
        <v>273</v>
      </c>
      <c r="E148" s="82"/>
      <c r="F148" s="81"/>
      <c r="G148" s="78"/>
      <c r="J148" s="45"/>
      <c r="K148" s="45"/>
      <c r="L148" s="46"/>
    </row>
    <row r="149" s="42" customFormat="1" customHeight="1" spans="1:12">
      <c r="A149" s="72"/>
      <c r="B149" s="73"/>
      <c r="C149" s="73" t="s">
        <v>172</v>
      </c>
      <c r="D149" s="80" t="s">
        <v>274</v>
      </c>
      <c r="E149" s="82"/>
      <c r="F149" s="81"/>
      <c r="G149" s="78"/>
      <c r="J149" s="45"/>
      <c r="K149" s="45"/>
      <c r="L149" s="46"/>
    </row>
    <row r="150" s="42" customFormat="1" customHeight="1" spans="1:12">
      <c r="A150" s="72"/>
      <c r="B150" s="73"/>
      <c r="C150" s="73" t="s">
        <v>143</v>
      </c>
      <c r="D150" s="80" t="s">
        <v>275</v>
      </c>
      <c r="E150" s="82">
        <v>500</v>
      </c>
      <c r="F150" s="81"/>
      <c r="G150" s="78">
        <v>500</v>
      </c>
      <c r="J150" s="45"/>
      <c r="K150" s="45"/>
      <c r="L150" s="46"/>
    </row>
    <row r="151" s="42" customFormat="1" customHeight="1" spans="1:12">
      <c r="A151" s="72"/>
      <c r="B151" s="73" t="s">
        <v>160</v>
      </c>
      <c r="C151" s="73"/>
      <c r="D151" s="76" t="s">
        <v>276</v>
      </c>
      <c r="E151" s="82">
        <v>2151</v>
      </c>
      <c r="F151" s="81"/>
      <c r="G151" s="78">
        <v>2151</v>
      </c>
      <c r="J151" s="45"/>
      <c r="K151" s="45"/>
      <c r="L151" s="46"/>
    </row>
    <row r="152" s="42" customFormat="1" customHeight="1" spans="1:12">
      <c r="A152" s="72"/>
      <c r="B152" s="73"/>
      <c r="C152" s="73" t="s">
        <v>133</v>
      </c>
      <c r="D152" s="76" t="s">
        <v>277</v>
      </c>
      <c r="E152" s="82"/>
      <c r="F152" s="81"/>
      <c r="G152" s="78"/>
      <c r="J152" s="45"/>
      <c r="K152" s="45"/>
      <c r="L152" s="46"/>
    </row>
    <row r="153" s="42" customFormat="1" customHeight="1" spans="1:12">
      <c r="A153" s="72"/>
      <c r="B153" s="73"/>
      <c r="C153" s="73" t="s">
        <v>135</v>
      </c>
      <c r="D153" s="97" t="s">
        <v>278</v>
      </c>
      <c r="E153" s="82">
        <v>250</v>
      </c>
      <c r="F153" s="81"/>
      <c r="G153" s="78">
        <v>250</v>
      </c>
      <c r="J153" s="45"/>
      <c r="K153" s="45"/>
      <c r="L153" s="46"/>
    </row>
    <row r="154" s="42" customFormat="1" customHeight="1" spans="1:12">
      <c r="A154" s="72"/>
      <c r="B154" s="73"/>
      <c r="C154" s="73" t="s">
        <v>137</v>
      </c>
      <c r="D154" s="97" t="s">
        <v>279</v>
      </c>
      <c r="E154" s="82">
        <v>1616</v>
      </c>
      <c r="F154" s="81"/>
      <c r="G154" s="78">
        <v>1616</v>
      </c>
      <c r="J154" s="45"/>
      <c r="K154" s="45"/>
      <c r="L154" s="46"/>
    </row>
    <row r="155" s="42" customFormat="1" customHeight="1" spans="1:12">
      <c r="A155" s="72"/>
      <c r="B155" s="73"/>
      <c r="C155" s="73" t="s">
        <v>139</v>
      </c>
      <c r="D155" s="97" t="s">
        <v>280</v>
      </c>
      <c r="E155" s="82"/>
      <c r="F155" s="81"/>
      <c r="G155" s="78"/>
      <c r="J155" s="45"/>
      <c r="K155" s="45"/>
      <c r="L155" s="46"/>
    </row>
    <row r="156" s="42" customFormat="1" customHeight="1" spans="1:12">
      <c r="A156" s="72"/>
      <c r="B156" s="73"/>
      <c r="C156" s="73" t="s">
        <v>141</v>
      </c>
      <c r="D156" s="97" t="s">
        <v>281</v>
      </c>
      <c r="E156" s="82"/>
      <c r="F156" s="81"/>
      <c r="G156" s="78"/>
      <c r="J156" s="45"/>
      <c r="K156" s="45"/>
      <c r="L156" s="46"/>
    </row>
    <row r="157" s="42" customFormat="1" customHeight="1" spans="1:12">
      <c r="A157" s="72"/>
      <c r="B157" s="73"/>
      <c r="C157" s="73" t="s">
        <v>178</v>
      </c>
      <c r="D157" s="97" t="s">
        <v>282</v>
      </c>
      <c r="E157" s="82"/>
      <c r="F157" s="81"/>
      <c r="G157" s="78"/>
      <c r="J157" s="45"/>
      <c r="K157" s="45"/>
      <c r="L157" s="46"/>
    </row>
    <row r="158" s="42" customFormat="1" customHeight="1" spans="1:12">
      <c r="A158" s="72"/>
      <c r="B158" s="73"/>
      <c r="C158" s="73" t="s">
        <v>131</v>
      </c>
      <c r="D158" s="97" t="s">
        <v>283</v>
      </c>
      <c r="E158" s="82"/>
      <c r="F158" s="81"/>
      <c r="G158" s="78"/>
      <c r="J158" s="45"/>
      <c r="K158" s="45"/>
      <c r="L158" s="46"/>
    </row>
    <row r="159" s="42" customFormat="1" customHeight="1" spans="1:12">
      <c r="A159" s="72"/>
      <c r="B159" s="73"/>
      <c r="C159" s="73" t="s">
        <v>183</v>
      </c>
      <c r="D159" s="97" t="s">
        <v>284</v>
      </c>
      <c r="E159" s="82"/>
      <c r="F159" s="81"/>
      <c r="G159" s="78"/>
      <c r="J159" s="45"/>
      <c r="K159" s="45"/>
      <c r="L159" s="46"/>
    </row>
    <row r="160" s="42" customFormat="1" customHeight="1" spans="1:12">
      <c r="A160" s="72"/>
      <c r="B160" s="73"/>
      <c r="C160" s="73" t="s">
        <v>285</v>
      </c>
      <c r="D160" s="97" t="s">
        <v>286</v>
      </c>
      <c r="E160" s="82"/>
      <c r="F160" s="81"/>
      <c r="G160" s="78"/>
      <c r="J160" s="45"/>
      <c r="K160" s="45"/>
      <c r="L160" s="46"/>
    </row>
    <row r="161" s="42" customFormat="1" customHeight="1" spans="1:12">
      <c r="A161" s="72"/>
      <c r="B161" s="73"/>
      <c r="C161" s="73" t="s">
        <v>185</v>
      </c>
      <c r="D161" s="97" t="s">
        <v>287</v>
      </c>
      <c r="E161" s="82"/>
      <c r="F161" s="81"/>
      <c r="G161" s="78"/>
      <c r="J161" s="45"/>
      <c r="K161" s="45"/>
      <c r="L161" s="46"/>
    </row>
    <row r="162" s="42" customFormat="1" customHeight="1" spans="1:12">
      <c r="A162" s="72"/>
      <c r="B162" s="73"/>
      <c r="C162" s="73" t="s">
        <v>288</v>
      </c>
      <c r="D162" s="97" t="s">
        <v>289</v>
      </c>
      <c r="E162" s="82">
        <v>285</v>
      </c>
      <c r="F162" s="81"/>
      <c r="G162" s="78">
        <v>285</v>
      </c>
      <c r="J162" s="45"/>
      <c r="K162" s="45"/>
      <c r="L162" s="46"/>
    </row>
    <row r="163" s="42" customFormat="1" customHeight="1" spans="1:12">
      <c r="A163" s="72">
        <v>231</v>
      </c>
      <c r="B163" s="73"/>
      <c r="C163" s="73"/>
      <c r="D163" s="98" t="s">
        <v>290</v>
      </c>
      <c r="E163" s="88">
        <v>190828</v>
      </c>
      <c r="F163" s="99"/>
      <c r="G163" s="89">
        <v>190828</v>
      </c>
      <c r="J163" s="45"/>
      <c r="K163" s="45"/>
      <c r="L163" s="46"/>
    </row>
    <row r="164" s="42" customFormat="1" customHeight="1" spans="1:12">
      <c r="A164" s="72"/>
      <c r="B164" s="73" t="s">
        <v>139</v>
      </c>
      <c r="C164" s="73"/>
      <c r="D164" s="97" t="s">
        <v>291</v>
      </c>
      <c r="E164" s="82"/>
      <c r="F164" s="81"/>
      <c r="G164" s="78"/>
      <c r="J164" s="45"/>
      <c r="K164" s="45"/>
      <c r="L164" s="46"/>
    </row>
    <row r="165" s="42" customFormat="1" customHeight="1" spans="1:12">
      <c r="A165" s="72"/>
      <c r="B165" s="73"/>
      <c r="C165" s="73" t="s">
        <v>183</v>
      </c>
      <c r="D165" s="97" t="s">
        <v>292</v>
      </c>
      <c r="E165" s="82">
        <v>190828</v>
      </c>
      <c r="F165" s="81"/>
      <c r="G165" s="78">
        <v>190828</v>
      </c>
      <c r="J165" s="45"/>
      <c r="K165" s="45"/>
      <c r="L165" s="46"/>
    </row>
    <row r="166" s="42" customFormat="1" customHeight="1" spans="1:12">
      <c r="A166" s="72"/>
      <c r="B166" s="73"/>
      <c r="C166" s="73" t="s">
        <v>293</v>
      </c>
      <c r="D166" s="97" t="s">
        <v>294</v>
      </c>
      <c r="E166" s="82"/>
      <c r="F166" s="81"/>
      <c r="G166" s="78"/>
      <c r="J166" s="45"/>
      <c r="K166" s="45"/>
      <c r="L166" s="46"/>
    </row>
    <row r="167" s="42" customFormat="1" customHeight="1" spans="1:12">
      <c r="A167" s="72"/>
      <c r="B167" s="73"/>
      <c r="C167" s="73" t="s">
        <v>143</v>
      </c>
      <c r="D167" s="97" t="s">
        <v>295</v>
      </c>
      <c r="E167" s="82"/>
      <c r="F167" s="81"/>
      <c r="G167" s="78"/>
      <c r="J167" s="45"/>
      <c r="K167" s="45"/>
      <c r="L167" s="46"/>
    </row>
    <row r="168" s="42" customFormat="1" customHeight="1" spans="1:12">
      <c r="A168" s="72">
        <v>232</v>
      </c>
      <c r="B168" s="73"/>
      <c r="C168" s="73"/>
      <c r="D168" s="100" t="s">
        <v>296</v>
      </c>
      <c r="E168" s="88">
        <v>93695</v>
      </c>
      <c r="F168" s="81"/>
      <c r="G168" s="89">
        <f>G169</f>
        <v>93695</v>
      </c>
      <c r="J168" s="45"/>
      <c r="K168" s="45"/>
      <c r="L168" s="46"/>
    </row>
    <row r="169" s="42" customFormat="1" customHeight="1" spans="1:12">
      <c r="A169" s="72"/>
      <c r="B169" s="73" t="s">
        <v>297</v>
      </c>
      <c r="C169" s="73"/>
      <c r="D169" s="101" t="s">
        <v>298</v>
      </c>
      <c r="E169" s="78">
        <f>E173+E182</f>
        <v>93835</v>
      </c>
      <c r="F169" s="81"/>
      <c r="G169" s="78">
        <v>93695</v>
      </c>
      <c r="J169" s="45"/>
      <c r="K169" s="45"/>
      <c r="L169" s="46"/>
    </row>
    <row r="170" s="42" customFormat="1" customHeight="1" spans="1:12">
      <c r="A170" s="72"/>
      <c r="B170" s="73"/>
      <c r="C170" s="73" t="s">
        <v>133</v>
      </c>
      <c r="D170" s="101" t="s">
        <v>299</v>
      </c>
      <c r="E170" s="78"/>
      <c r="F170" s="81"/>
      <c r="G170" s="78"/>
      <c r="J170" s="45"/>
      <c r="K170" s="45"/>
      <c r="L170" s="46"/>
    </row>
    <row r="171" s="42" customFormat="1" customHeight="1" spans="1:12">
      <c r="A171" s="72"/>
      <c r="B171" s="73"/>
      <c r="C171" s="73" t="s">
        <v>135</v>
      </c>
      <c r="D171" s="101" t="s">
        <v>300</v>
      </c>
      <c r="E171" s="78"/>
      <c r="F171" s="81"/>
      <c r="G171" s="78"/>
      <c r="J171" s="45"/>
      <c r="K171" s="45"/>
      <c r="L171" s="46"/>
    </row>
    <row r="172" s="42" customFormat="1" customHeight="1" spans="1:12">
      <c r="A172" s="72"/>
      <c r="B172" s="73"/>
      <c r="C172" s="73" t="s">
        <v>141</v>
      </c>
      <c r="D172" s="101" t="s">
        <v>301</v>
      </c>
      <c r="E172" s="78"/>
      <c r="F172" s="81"/>
      <c r="G172" s="78"/>
      <c r="J172" s="45"/>
      <c r="K172" s="45"/>
      <c r="L172" s="46"/>
    </row>
    <row r="173" s="42" customFormat="1" customHeight="1" spans="1:12">
      <c r="A173" s="72"/>
      <c r="B173" s="73"/>
      <c r="C173" s="73" t="s">
        <v>302</v>
      </c>
      <c r="D173" s="102" t="s">
        <v>303</v>
      </c>
      <c r="E173" s="82">
        <v>67224</v>
      </c>
      <c r="F173" s="81"/>
      <c r="G173" s="78">
        <v>67224</v>
      </c>
      <c r="J173" s="45"/>
      <c r="K173" s="45"/>
      <c r="L173" s="46"/>
    </row>
    <row r="174" s="42" customFormat="1" customHeight="1" spans="1:12">
      <c r="A174" s="72"/>
      <c r="B174" s="73"/>
      <c r="C174" s="73" t="s">
        <v>304</v>
      </c>
      <c r="D174" s="103" t="s">
        <v>305</v>
      </c>
      <c r="E174" s="82"/>
      <c r="F174" s="81"/>
      <c r="G174" s="81"/>
      <c r="J174" s="45"/>
      <c r="K174" s="45"/>
      <c r="L174" s="46"/>
    </row>
    <row r="175" s="42" customFormat="1" customHeight="1" spans="1:12">
      <c r="A175" s="72"/>
      <c r="B175" s="73"/>
      <c r="C175" s="73" t="s">
        <v>306</v>
      </c>
      <c r="D175" s="103" t="s">
        <v>307</v>
      </c>
      <c r="E175" s="82"/>
      <c r="F175" s="81"/>
      <c r="G175" s="81"/>
      <c r="J175" s="45"/>
      <c r="K175" s="45"/>
      <c r="L175" s="46"/>
    </row>
    <row r="176" s="42" customFormat="1" customHeight="1" spans="1:12">
      <c r="A176" s="72"/>
      <c r="B176" s="73"/>
      <c r="C176" s="73" t="s">
        <v>308</v>
      </c>
      <c r="D176" s="103" t="s">
        <v>309</v>
      </c>
      <c r="E176" s="82"/>
      <c r="F176" s="81"/>
      <c r="G176" s="81"/>
      <c r="J176" s="45"/>
      <c r="K176" s="45"/>
      <c r="L176" s="46"/>
    </row>
    <row r="177" s="42" customFormat="1" customHeight="1" spans="1:12">
      <c r="A177" s="72"/>
      <c r="B177" s="73"/>
      <c r="C177" s="73" t="s">
        <v>310</v>
      </c>
      <c r="D177" s="103" t="s">
        <v>311</v>
      </c>
      <c r="E177" s="82"/>
      <c r="F177" s="81"/>
      <c r="G177" s="81"/>
      <c r="J177" s="45"/>
      <c r="K177" s="45"/>
      <c r="L177" s="46"/>
    </row>
    <row r="178" s="42" customFormat="1" customHeight="1" spans="1:12">
      <c r="A178" s="72"/>
      <c r="B178" s="73"/>
      <c r="C178" s="73" t="s">
        <v>312</v>
      </c>
      <c r="D178" s="103" t="s">
        <v>313</v>
      </c>
      <c r="E178" s="82"/>
      <c r="F178" s="81"/>
      <c r="G178" s="81"/>
      <c r="J178" s="45"/>
      <c r="K178" s="45"/>
      <c r="L178" s="46"/>
    </row>
    <row r="179" s="42" customFormat="1" customHeight="1" spans="1:12">
      <c r="A179" s="72"/>
      <c r="B179" s="73"/>
      <c r="C179" s="73" t="s">
        <v>314</v>
      </c>
      <c r="D179" s="103" t="s">
        <v>315</v>
      </c>
      <c r="E179" s="82"/>
      <c r="F179" s="81"/>
      <c r="G179" s="81"/>
      <c r="J179" s="45"/>
      <c r="K179" s="45"/>
      <c r="L179" s="46"/>
    </row>
    <row r="180" s="42" customFormat="1" customHeight="1" spans="1:12">
      <c r="A180" s="72"/>
      <c r="B180" s="73"/>
      <c r="C180" s="73" t="s">
        <v>316</v>
      </c>
      <c r="D180" s="103" t="s">
        <v>317</v>
      </c>
      <c r="E180" s="82"/>
      <c r="F180" s="81"/>
      <c r="G180" s="81"/>
      <c r="J180" s="45"/>
      <c r="K180" s="45"/>
      <c r="L180" s="46"/>
    </row>
    <row r="181" s="42" customFormat="1" customHeight="1" spans="1:12">
      <c r="A181" s="72"/>
      <c r="B181" s="73"/>
      <c r="C181" s="73" t="s">
        <v>318</v>
      </c>
      <c r="D181" s="103" t="s">
        <v>319</v>
      </c>
      <c r="E181" s="82"/>
      <c r="F181" s="81"/>
      <c r="G181" s="81"/>
      <c r="J181" s="45"/>
      <c r="K181" s="45"/>
      <c r="L181" s="46"/>
    </row>
    <row r="182" s="42" customFormat="1" customHeight="1" spans="1:12">
      <c r="A182" s="72"/>
      <c r="B182" s="73"/>
      <c r="C182" s="73" t="s">
        <v>293</v>
      </c>
      <c r="D182" s="103" t="s">
        <v>320</v>
      </c>
      <c r="E182" s="82">
        <v>26611</v>
      </c>
      <c r="F182" s="81"/>
      <c r="G182" s="96">
        <v>26611</v>
      </c>
      <c r="J182" s="45"/>
      <c r="K182" s="45"/>
      <c r="L182" s="46"/>
    </row>
    <row r="183" s="42" customFormat="1" customHeight="1" spans="1:12">
      <c r="A183" s="72"/>
      <c r="B183" s="73"/>
      <c r="C183" s="73" t="s">
        <v>321</v>
      </c>
      <c r="D183" s="103" t="s">
        <v>322</v>
      </c>
      <c r="E183" s="82"/>
      <c r="F183" s="81"/>
      <c r="G183" s="81"/>
      <c r="J183" s="45"/>
      <c r="K183" s="45"/>
      <c r="L183" s="46"/>
    </row>
    <row r="184" s="42" customFormat="1" customHeight="1" spans="1:12">
      <c r="A184" s="72"/>
      <c r="B184" s="73"/>
      <c r="C184" s="73" t="s">
        <v>323</v>
      </c>
      <c r="D184" s="103" t="s">
        <v>324</v>
      </c>
      <c r="E184" s="82"/>
      <c r="F184" s="81"/>
      <c r="G184" s="81"/>
      <c r="J184" s="45"/>
      <c r="K184" s="45"/>
      <c r="L184" s="46"/>
    </row>
    <row r="185" s="42" customFormat="1" customHeight="1" spans="1:12">
      <c r="A185" s="72"/>
      <c r="B185" s="73"/>
      <c r="C185" s="73" t="s">
        <v>143</v>
      </c>
      <c r="D185" s="103" t="s">
        <v>325</v>
      </c>
      <c r="E185" s="82"/>
      <c r="F185" s="81"/>
      <c r="G185" s="81"/>
      <c r="J185" s="45"/>
      <c r="K185" s="45"/>
      <c r="L185" s="46"/>
    </row>
    <row r="186" s="42" customFormat="1" customHeight="1" spans="1:12">
      <c r="A186" s="72">
        <v>234</v>
      </c>
      <c r="B186" s="73"/>
      <c r="C186" s="73"/>
      <c r="D186" s="104" t="s">
        <v>326</v>
      </c>
      <c r="E186" s="82"/>
      <c r="F186" s="81"/>
      <c r="G186" s="81"/>
      <c r="J186" s="45"/>
      <c r="K186" s="45"/>
      <c r="L186" s="46"/>
    </row>
    <row r="187" s="42" customFormat="1" customHeight="1" spans="1:12">
      <c r="A187" s="72"/>
      <c r="B187" s="73" t="s">
        <v>133</v>
      </c>
      <c r="C187" s="73"/>
      <c r="D187" s="103" t="s">
        <v>79</v>
      </c>
      <c r="E187" s="82"/>
      <c r="F187" s="105">
        <f>SUM(F188:F199)</f>
        <v>463000</v>
      </c>
      <c r="G187" s="105">
        <v>463000</v>
      </c>
      <c r="J187" s="45"/>
      <c r="K187" s="45"/>
      <c r="L187" s="46"/>
    </row>
    <row r="188" s="42" customFormat="1" customHeight="1" spans="1:12">
      <c r="A188" s="72"/>
      <c r="B188" s="73"/>
      <c r="C188" s="73" t="s">
        <v>133</v>
      </c>
      <c r="D188" s="103" t="s">
        <v>327</v>
      </c>
      <c r="E188" s="82"/>
      <c r="F188" s="106">
        <v>12800</v>
      </c>
      <c r="G188" s="106">
        <v>12800</v>
      </c>
      <c r="J188" s="45"/>
      <c r="K188" s="45"/>
      <c r="L188" s="46"/>
    </row>
    <row r="189" s="42" customFormat="1" customHeight="1" spans="1:12">
      <c r="A189" s="72"/>
      <c r="B189" s="73"/>
      <c r="C189" s="73" t="s">
        <v>135</v>
      </c>
      <c r="D189" s="103" t="s">
        <v>328</v>
      </c>
      <c r="E189" s="82"/>
      <c r="F189" s="106">
        <v>5000</v>
      </c>
      <c r="G189" s="106">
        <v>5000</v>
      </c>
      <c r="J189" s="45"/>
      <c r="K189" s="45"/>
      <c r="L189" s="46"/>
    </row>
    <row r="190" s="42" customFormat="1" customHeight="1" spans="1:12">
      <c r="A190" s="72"/>
      <c r="B190" s="73"/>
      <c r="C190" s="73" t="s">
        <v>137</v>
      </c>
      <c r="D190" s="103" t="s">
        <v>329</v>
      </c>
      <c r="E190" s="82"/>
      <c r="F190" s="106"/>
      <c r="G190" s="106"/>
      <c r="J190" s="45"/>
      <c r="K190" s="45"/>
      <c r="L190" s="46"/>
    </row>
    <row r="191" s="42" customFormat="1" customHeight="1" spans="1:12">
      <c r="A191" s="72"/>
      <c r="B191" s="73"/>
      <c r="C191" s="73" t="s">
        <v>139</v>
      </c>
      <c r="D191" s="103" t="s">
        <v>330</v>
      </c>
      <c r="E191" s="82"/>
      <c r="F191" s="106"/>
      <c r="G191" s="106"/>
      <c r="J191" s="45"/>
      <c r="K191" s="45"/>
      <c r="L191" s="46"/>
    </row>
    <row r="192" s="42" customFormat="1" customHeight="1" spans="1:12">
      <c r="A192" s="72"/>
      <c r="B192" s="73"/>
      <c r="C192" s="73" t="s">
        <v>141</v>
      </c>
      <c r="D192" s="103" t="s">
        <v>331</v>
      </c>
      <c r="E192" s="82"/>
      <c r="F192" s="106"/>
      <c r="G192" s="106"/>
      <c r="J192" s="45"/>
      <c r="K192" s="45"/>
      <c r="L192" s="46"/>
    </row>
    <row r="193" s="42" customFormat="1" customHeight="1" spans="1:12">
      <c r="A193" s="72"/>
      <c r="B193" s="73"/>
      <c r="C193" s="73" t="s">
        <v>178</v>
      </c>
      <c r="D193" s="103" t="s">
        <v>332</v>
      </c>
      <c r="E193" s="82"/>
      <c r="F193" s="106"/>
      <c r="G193" s="106"/>
      <c r="J193" s="45"/>
      <c r="K193" s="45"/>
      <c r="L193" s="46"/>
    </row>
    <row r="194" s="42" customFormat="1" customHeight="1" spans="1:12">
      <c r="A194" s="72"/>
      <c r="B194" s="73"/>
      <c r="C194" s="73" t="s">
        <v>146</v>
      </c>
      <c r="D194" s="103" t="s">
        <v>333</v>
      </c>
      <c r="E194" s="82"/>
      <c r="F194" s="106">
        <v>11000</v>
      </c>
      <c r="G194" s="106">
        <v>11000</v>
      </c>
      <c r="J194" s="45"/>
      <c r="K194" s="45"/>
      <c r="L194" s="46"/>
    </row>
    <row r="195" s="42" customFormat="1" customHeight="1" spans="1:12">
      <c r="A195" s="72"/>
      <c r="B195" s="73"/>
      <c r="C195" s="73" t="s">
        <v>172</v>
      </c>
      <c r="D195" s="103" t="s">
        <v>334</v>
      </c>
      <c r="E195" s="82"/>
      <c r="F195" s="106">
        <v>3000</v>
      </c>
      <c r="G195" s="106">
        <v>3000</v>
      </c>
      <c r="J195" s="45"/>
      <c r="K195" s="45"/>
      <c r="L195" s="46"/>
    </row>
    <row r="196" s="42" customFormat="1" customHeight="1" spans="1:12">
      <c r="A196" s="72"/>
      <c r="B196" s="73"/>
      <c r="C196" s="73" t="s">
        <v>148</v>
      </c>
      <c r="D196" s="103" t="s">
        <v>335</v>
      </c>
      <c r="E196" s="82"/>
      <c r="F196" s="106">
        <v>10000</v>
      </c>
      <c r="G196" s="106">
        <v>10000</v>
      </c>
      <c r="J196" s="45"/>
      <c r="K196" s="45"/>
      <c r="L196" s="46"/>
    </row>
    <row r="197" s="42" customFormat="1" customHeight="1" spans="1:12">
      <c r="A197" s="72"/>
      <c r="B197" s="73"/>
      <c r="C197" s="73" t="s">
        <v>131</v>
      </c>
      <c r="D197" s="103" t="s">
        <v>336</v>
      </c>
      <c r="E197" s="82"/>
      <c r="F197" s="106"/>
      <c r="G197" s="106"/>
      <c r="J197" s="45"/>
      <c r="K197" s="45"/>
      <c r="L197" s="46"/>
    </row>
    <row r="198" s="42" customFormat="1" customHeight="1" spans="1:12">
      <c r="A198" s="72"/>
      <c r="B198" s="73"/>
      <c r="C198" s="73" t="s">
        <v>183</v>
      </c>
      <c r="D198" s="103" t="s">
        <v>337</v>
      </c>
      <c r="E198" s="82"/>
      <c r="F198" s="106">
        <v>401200</v>
      </c>
      <c r="G198" s="106">
        <v>401200</v>
      </c>
      <c r="J198" s="45"/>
      <c r="K198" s="45"/>
      <c r="L198" s="46"/>
    </row>
    <row r="199" s="42" customFormat="1" customHeight="1" spans="1:12">
      <c r="A199" s="72"/>
      <c r="B199" s="73"/>
      <c r="C199" s="73" t="s">
        <v>143</v>
      </c>
      <c r="D199" s="103" t="s">
        <v>338</v>
      </c>
      <c r="E199" s="82"/>
      <c r="F199" s="106">
        <v>20000</v>
      </c>
      <c r="G199" s="106">
        <v>20000</v>
      </c>
      <c r="J199" s="45"/>
      <c r="K199" s="45"/>
      <c r="L199" s="46"/>
    </row>
    <row r="200" s="42" customFormat="1" ht="31" customHeight="1" spans="1:12">
      <c r="A200" s="72"/>
      <c r="B200" s="73"/>
      <c r="C200" s="73"/>
      <c r="D200" s="58" t="s">
        <v>339</v>
      </c>
      <c r="E200" s="59">
        <f>E5</f>
        <v>3316141</v>
      </c>
      <c r="F200" s="59">
        <f>F187+F140</f>
        <v>653000</v>
      </c>
      <c r="G200" s="59">
        <f>E200+F200</f>
        <v>3969141</v>
      </c>
      <c r="J200" s="45"/>
      <c r="K200" s="45"/>
      <c r="L200" s="46"/>
    </row>
    <row r="201" s="42" customFormat="1" customHeight="1" spans="1:12">
      <c r="A201" s="107"/>
      <c r="B201" s="108"/>
      <c r="C201" s="108"/>
      <c r="D201" s="109"/>
      <c r="E201" s="109"/>
      <c r="J201" s="45"/>
      <c r="K201" s="45"/>
      <c r="L201" s="46"/>
    </row>
    <row r="202" s="42" customFormat="1" customHeight="1" spans="1:12">
      <c r="A202" s="51"/>
      <c r="B202" s="49"/>
      <c r="C202" s="49"/>
      <c r="E202" s="7"/>
      <c r="J202" s="45"/>
      <c r="K202" s="45"/>
      <c r="L202" s="46"/>
    </row>
    <row r="203" s="42" customFormat="1" customHeight="1" spans="1:12">
      <c r="A203" s="51"/>
      <c r="B203" s="49"/>
      <c r="C203" s="49"/>
      <c r="E203" s="7"/>
      <c r="J203" s="45"/>
      <c r="K203" s="45"/>
      <c r="L203" s="46"/>
    </row>
    <row r="204" s="42" customFormat="1" customHeight="1" spans="1:12">
      <c r="A204" s="51"/>
      <c r="B204" s="49"/>
      <c r="C204" s="49"/>
      <c r="E204" s="7"/>
      <c r="J204" s="45"/>
      <c r="K204" s="45"/>
      <c r="L204" s="46"/>
    </row>
    <row r="205" s="42" customFormat="1" customHeight="1" spans="1:12">
      <c r="A205" s="51"/>
      <c r="B205" s="49"/>
      <c r="C205" s="49"/>
      <c r="E205" s="7"/>
      <c r="J205" s="45"/>
      <c r="K205" s="45"/>
      <c r="L205" s="46"/>
    </row>
    <row r="206" customHeight="1" spans="1:3">
      <c r="A206" s="51"/>
      <c r="B206" s="49"/>
      <c r="C206" s="49"/>
    </row>
  </sheetData>
  <mergeCells count="1">
    <mergeCell ref="A2:G2"/>
  </mergeCells>
  <pageMargins left="0.393055555555556" right="0.472222222222222" top="0.393055555555556" bottom="0.314583333333333" header="0.118055555555556" footer="0.118055555555556"/>
  <pageSetup paperSize="9" scale="75" fitToHeight="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53"/>
  <sheetViews>
    <sheetView zoomScale="70" zoomScaleNormal="70" workbookViewId="0">
      <selection activeCell="A2" sqref="A2:E2"/>
    </sheetView>
  </sheetViews>
  <sheetFormatPr defaultColWidth="8.87962962962963" defaultRowHeight="14.4" outlineLevelCol="4"/>
  <cols>
    <col min="1" max="1" width="14.1203703703704" style="2" customWidth="1"/>
    <col min="2" max="2" width="32.8518518518519" style="3" customWidth="1"/>
    <col min="3" max="3" width="51.4166666666667" style="2" customWidth="1"/>
    <col min="4" max="4" width="30.2592592592593" style="2" customWidth="1"/>
    <col min="5" max="5" width="32.6111111111111" style="4" customWidth="1"/>
    <col min="6" max="16384" width="8.87962962962963" style="2"/>
  </cols>
  <sheetData>
    <row r="1" ht="31" customHeight="1" spans="1:1">
      <c r="A1" s="2" t="s">
        <v>340</v>
      </c>
    </row>
    <row r="2" ht="41" customHeight="1" spans="1:5">
      <c r="A2" s="5" t="s">
        <v>341</v>
      </c>
      <c r="B2" s="6"/>
      <c r="C2" s="5"/>
      <c r="D2" s="5"/>
      <c r="E2" s="5"/>
    </row>
    <row r="3" ht="37" customHeight="1" spans="1:5">
      <c r="A3" s="7"/>
      <c r="B3" s="8"/>
      <c r="C3" s="7"/>
      <c r="D3" s="7"/>
      <c r="E3" s="23" t="s">
        <v>342</v>
      </c>
    </row>
    <row r="4" ht="51.95" customHeight="1" spans="1:5">
      <c r="A4" s="10" t="s">
        <v>343</v>
      </c>
      <c r="B4" s="10" t="s">
        <v>344</v>
      </c>
      <c r="C4" s="10" t="s">
        <v>345</v>
      </c>
      <c r="D4" s="11" t="s">
        <v>346</v>
      </c>
      <c r="E4" s="12" t="s">
        <v>347</v>
      </c>
    </row>
    <row r="5" ht="32.1" customHeight="1" spans="1:5">
      <c r="A5" s="24"/>
      <c r="B5" s="24"/>
      <c r="C5" s="24" t="s">
        <v>348</v>
      </c>
      <c r="D5" s="25">
        <f>SUM(D6:D29)</f>
        <v>495000</v>
      </c>
      <c r="E5" s="26"/>
    </row>
    <row r="6" ht="76" customHeight="1" spans="1:5">
      <c r="A6" s="27">
        <v>1</v>
      </c>
      <c r="B6" s="28" t="s">
        <v>349</v>
      </c>
      <c r="C6" s="29" t="s">
        <v>350</v>
      </c>
      <c r="D6" s="30">
        <v>10000</v>
      </c>
      <c r="E6" s="31" t="s">
        <v>351</v>
      </c>
    </row>
    <row r="7" ht="115" customHeight="1" spans="1:5">
      <c r="A7" s="27">
        <v>2</v>
      </c>
      <c r="B7" s="32" t="s">
        <v>352</v>
      </c>
      <c r="C7" s="29" t="s">
        <v>353</v>
      </c>
      <c r="D7" s="30">
        <v>5000</v>
      </c>
      <c r="E7" s="12"/>
    </row>
    <row r="8" ht="126" customHeight="1" spans="1:5">
      <c r="A8" s="27">
        <v>3</v>
      </c>
      <c r="B8" s="32" t="s">
        <v>354</v>
      </c>
      <c r="C8" s="29" t="s">
        <v>355</v>
      </c>
      <c r="D8" s="30">
        <v>5000</v>
      </c>
      <c r="E8" s="33"/>
    </row>
    <row r="9" ht="66" customHeight="1" spans="1:5">
      <c r="A9" s="27">
        <v>4</v>
      </c>
      <c r="B9" s="32" t="s">
        <v>356</v>
      </c>
      <c r="C9" s="29" t="s">
        <v>357</v>
      </c>
      <c r="D9" s="30">
        <v>2800</v>
      </c>
      <c r="E9" s="33"/>
    </row>
    <row r="10" ht="84" customHeight="1" spans="1:5">
      <c r="A10" s="27">
        <v>5</v>
      </c>
      <c r="B10" s="34" t="s">
        <v>358</v>
      </c>
      <c r="C10" s="29" t="s">
        <v>359</v>
      </c>
      <c r="D10" s="35">
        <v>1000</v>
      </c>
      <c r="E10" s="33"/>
    </row>
    <row r="11" ht="103" customHeight="1" spans="1:5">
      <c r="A11" s="27">
        <v>6</v>
      </c>
      <c r="B11" s="32" t="s">
        <v>360</v>
      </c>
      <c r="C11" s="29" t="s">
        <v>361</v>
      </c>
      <c r="D11" s="35">
        <v>4000</v>
      </c>
      <c r="E11" s="33"/>
    </row>
    <row r="12" ht="126" customHeight="1" spans="1:5">
      <c r="A12" s="27">
        <v>7</v>
      </c>
      <c r="B12" s="32" t="s">
        <v>362</v>
      </c>
      <c r="C12" s="29" t="s">
        <v>363</v>
      </c>
      <c r="D12" s="35">
        <v>30000</v>
      </c>
      <c r="E12" s="33"/>
    </row>
    <row r="13" s="2" customFormat="1" ht="158" customHeight="1" spans="1:5">
      <c r="A13" s="36">
        <v>8</v>
      </c>
      <c r="B13" s="37" t="s">
        <v>364</v>
      </c>
      <c r="C13" s="38" t="s">
        <v>365</v>
      </c>
      <c r="D13" s="39">
        <v>45000</v>
      </c>
      <c r="E13" s="40"/>
    </row>
    <row r="14" s="2" customFormat="1" ht="72" customHeight="1" spans="1:5">
      <c r="A14" s="27">
        <v>9</v>
      </c>
      <c r="B14" s="32" t="s">
        <v>366</v>
      </c>
      <c r="C14" s="29" t="s">
        <v>367</v>
      </c>
      <c r="D14" s="35">
        <v>30000</v>
      </c>
      <c r="E14" s="33"/>
    </row>
    <row r="15" s="2" customFormat="1" ht="72" customHeight="1" spans="1:5">
      <c r="A15" s="27">
        <v>10</v>
      </c>
      <c r="B15" s="32" t="s">
        <v>368</v>
      </c>
      <c r="C15" s="29" t="s">
        <v>369</v>
      </c>
      <c r="D15" s="35">
        <v>20000</v>
      </c>
      <c r="E15" s="33"/>
    </row>
    <row r="16" s="2" customFormat="1" ht="122" customHeight="1" spans="1:5">
      <c r="A16" s="27">
        <v>11</v>
      </c>
      <c r="B16" s="32" t="s">
        <v>370</v>
      </c>
      <c r="C16" s="29" t="s">
        <v>371</v>
      </c>
      <c r="D16" s="35">
        <v>1000</v>
      </c>
      <c r="E16" s="33"/>
    </row>
    <row r="17" s="2" customFormat="1" ht="138" customHeight="1" spans="1:5">
      <c r="A17" s="27">
        <v>12</v>
      </c>
      <c r="B17" s="32" t="s">
        <v>372</v>
      </c>
      <c r="C17" s="29" t="s">
        <v>373</v>
      </c>
      <c r="D17" s="35">
        <v>8000</v>
      </c>
      <c r="E17" s="33"/>
    </row>
    <row r="18" s="2" customFormat="1" ht="110" customHeight="1" spans="1:5">
      <c r="A18" s="27">
        <v>13</v>
      </c>
      <c r="B18" s="32" t="s">
        <v>374</v>
      </c>
      <c r="C18" s="29" t="s">
        <v>375</v>
      </c>
      <c r="D18" s="35">
        <v>6000</v>
      </c>
      <c r="E18" s="33"/>
    </row>
    <row r="19" s="2" customFormat="1" ht="84" customHeight="1" spans="1:5">
      <c r="A19" s="27">
        <v>14</v>
      </c>
      <c r="B19" s="32" t="s">
        <v>376</v>
      </c>
      <c r="C19" s="29" t="s">
        <v>377</v>
      </c>
      <c r="D19" s="35">
        <v>55000</v>
      </c>
      <c r="E19" s="33"/>
    </row>
    <row r="20" s="2" customFormat="1" ht="72" customHeight="1" spans="1:5">
      <c r="A20" s="27">
        <v>15</v>
      </c>
      <c r="B20" s="32" t="s">
        <v>378</v>
      </c>
      <c r="C20" s="41" t="s">
        <v>378</v>
      </c>
      <c r="D20" s="35">
        <v>100000</v>
      </c>
      <c r="E20" s="33"/>
    </row>
    <row r="21" s="2" customFormat="1" ht="72" customHeight="1" spans="1:5">
      <c r="A21" s="27">
        <v>16</v>
      </c>
      <c r="B21" s="32" t="s">
        <v>379</v>
      </c>
      <c r="C21" s="29" t="s">
        <v>380</v>
      </c>
      <c r="D21" s="35">
        <v>96200</v>
      </c>
      <c r="E21" s="33"/>
    </row>
    <row r="22" s="2" customFormat="1" ht="72" customHeight="1" spans="1:5">
      <c r="A22" s="27">
        <v>17</v>
      </c>
      <c r="B22" s="32" t="s">
        <v>381</v>
      </c>
      <c r="C22" s="29" t="s">
        <v>382</v>
      </c>
      <c r="D22" s="35">
        <v>6500</v>
      </c>
      <c r="E22" s="33"/>
    </row>
    <row r="23" s="2" customFormat="1" ht="110" customHeight="1" spans="1:5">
      <c r="A23" s="27">
        <v>18</v>
      </c>
      <c r="B23" s="32" t="s">
        <v>383</v>
      </c>
      <c r="C23" s="29" t="s">
        <v>384</v>
      </c>
      <c r="D23" s="35">
        <v>3500</v>
      </c>
      <c r="E23" s="33"/>
    </row>
    <row r="24" s="2" customFormat="1" ht="72" customHeight="1" spans="1:5">
      <c r="A24" s="27">
        <v>19</v>
      </c>
      <c r="B24" s="32" t="s">
        <v>385</v>
      </c>
      <c r="C24" s="29" t="s">
        <v>386</v>
      </c>
      <c r="D24" s="35">
        <v>22000</v>
      </c>
      <c r="E24" s="33" t="s">
        <v>351</v>
      </c>
    </row>
    <row r="25" s="2" customFormat="1" ht="72" customHeight="1" spans="1:5">
      <c r="A25" s="27">
        <v>20</v>
      </c>
      <c r="B25" s="32" t="s">
        <v>387</v>
      </c>
      <c r="C25" s="29" t="s">
        <v>388</v>
      </c>
      <c r="D25" s="35">
        <v>3000</v>
      </c>
      <c r="E25" s="33"/>
    </row>
    <row r="26" s="2" customFormat="1" ht="72" customHeight="1" spans="1:5">
      <c r="A26" s="27">
        <v>21</v>
      </c>
      <c r="B26" s="32" t="s">
        <v>389</v>
      </c>
      <c r="C26" s="29" t="s">
        <v>390</v>
      </c>
      <c r="D26" s="35">
        <v>10000</v>
      </c>
      <c r="E26" s="33"/>
    </row>
    <row r="27" s="2" customFormat="1" ht="72" customHeight="1" spans="1:5">
      <c r="A27" s="27">
        <v>22</v>
      </c>
      <c r="B27" s="32" t="s">
        <v>391</v>
      </c>
      <c r="C27" s="29" t="s">
        <v>392</v>
      </c>
      <c r="D27" s="35">
        <v>10000</v>
      </c>
      <c r="E27" s="33"/>
    </row>
    <row r="28" s="2" customFormat="1" ht="192" customHeight="1" spans="1:5">
      <c r="A28" s="27">
        <v>23</v>
      </c>
      <c r="B28" s="32" t="s">
        <v>393</v>
      </c>
      <c r="C28" s="29" t="s">
        <v>394</v>
      </c>
      <c r="D28" s="35">
        <v>10000</v>
      </c>
      <c r="E28" s="33"/>
    </row>
    <row r="29" s="2" customFormat="1" ht="72" customHeight="1" spans="1:5">
      <c r="A29" s="27">
        <v>24</v>
      </c>
      <c r="B29" s="32" t="s">
        <v>395</v>
      </c>
      <c r="C29" s="29" t="s">
        <v>396</v>
      </c>
      <c r="D29" s="35">
        <v>11000</v>
      </c>
      <c r="E29" s="33"/>
    </row>
    <row r="30" s="2" customFormat="1" ht="105" customHeight="1" spans="2:5">
      <c r="B30" s="3"/>
      <c r="C30" s="4"/>
      <c r="D30" s="3"/>
      <c r="E30" s="4"/>
    </row>
    <row r="31" s="2" customFormat="1" ht="105" customHeight="1" spans="2:5">
      <c r="B31" s="3"/>
      <c r="C31" s="4"/>
      <c r="D31" s="3"/>
      <c r="E31" s="4"/>
    </row>
    <row r="32" s="2" customFormat="1" ht="105" customHeight="1" spans="2:5">
      <c r="B32" s="3"/>
      <c r="C32" s="4"/>
      <c r="D32" s="3"/>
      <c r="E32" s="4"/>
    </row>
    <row r="33" s="2" customFormat="1" ht="105" customHeight="1" spans="2:5">
      <c r="B33" s="3"/>
      <c r="C33" s="4"/>
      <c r="D33" s="3"/>
      <c r="E33" s="4"/>
    </row>
    <row r="34" s="2" customFormat="1" ht="105" customHeight="1" spans="2:5">
      <c r="B34" s="3"/>
      <c r="C34" s="4"/>
      <c r="D34" s="3"/>
      <c r="E34" s="4"/>
    </row>
    <row r="35" ht="105" customHeight="1"/>
    <row r="36" ht="105" customHeight="1"/>
    <row r="37" ht="105" customHeight="1"/>
    <row r="38" ht="105" customHeight="1"/>
    <row r="39" ht="105" customHeight="1"/>
    <row r="40" ht="105" customHeight="1"/>
    <row r="41" ht="105" customHeight="1"/>
    <row r="42" ht="105" customHeight="1"/>
    <row r="43" ht="105" customHeight="1"/>
    <row r="44" ht="105" customHeight="1"/>
    <row r="45" ht="105" customHeight="1"/>
    <row r="46" ht="105" customHeight="1"/>
    <row r="47" ht="105" customHeight="1"/>
    <row r="48" ht="105" customHeight="1"/>
    <row r="49" ht="105" customHeight="1"/>
    <row r="50" ht="105" customHeight="1"/>
    <row r="51" ht="105" customHeight="1"/>
    <row r="52" ht="105" customHeight="1"/>
    <row r="53" ht="105" customHeight="1"/>
  </sheetData>
  <mergeCells count="1">
    <mergeCell ref="A2:E2"/>
  </mergeCells>
  <conditionalFormatting sqref="B4:B5">
    <cfRule type="expression" dxfId="1" priority="1" stopIfTrue="1">
      <formula>AND(COUNTIF($B$4:$B$6,B4)&gt;1,NOT(ISBLANK(B4)))</formula>
    </cfRule>
  </conditionalFormatting>
  <pageMargins left="0.751388888888889" right="0.751388888888889" top="0.354166666666667" bottom="0.354166666666667" header="0.156944444444444" footer="0.5"/>
  <pageSetup paperSize="9" scale="54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14"/>
  <sheetViews>
    <sheetView workbookViewId="0">
      <selection activeCell="A2" sqref="A2:E2"/>
    </sheetView>
  </sheetViews>
  <sheetFormatPr defaultColWidth="8.88888888888889" defaultRowHeight="14.4" outlineLevelCol="4"/>
  <cols>
    <col min="1" max="1" width="7.66666666666667" customWidth="1"/>
    <col min="2" max="2" width="18.5555555555556" customWidth="1"/>
    <col min="3" max="3" width="51.8888888888889" customWidth="1"/>
    <col min="4" max="4" width="26.6666666666667" customWidth="1"/>
    <col min="5" max="5" width="23.1111111111111" customWidth="1"/>
  </cols>
  <sheetData>
    <row r="1" spans="1:5">
      <c r="A1" s="2" t="s">
        <v>397</v>
      </c>
      <c r="B1" s="3"/>
      <c r="C1" s="2"/>
      <c r="D1" s="2"/>
      <c r="E1" s="4"/>
    </row>
    <row r="2" ht="25.2" spans="1:5">
      <c r="A2" s="5" t="s">
        <v>398</v>
      </c>
      <c r="B2" s="6"/>
      <c r="C2" s="5"/>
      <c r="D2" s="5"/>
      <c r="E2" s="5"/>
    </row>
    <row r="3" spans="1:5">
      <c r="A3" s="7"/>
      <c r="B3" s="8"/>
      <c r="C3" s="7"/>
      <c r="D3" s="7"/>
      <c r="E3" s="9" t="s">
        <v>342</v>
      </c>
    </row>
    <row r="4" ht="32" customHeight="1" spans="1:5">
      <c r="A4" s="10" t="s">
        <v>343</v>
      </c>
      <c r="B4" s="10" t="s">
        <v>344</v>
      </c>
      <c r="C4" s="10" t="s">
        <v>345</v>
      </c>
      <c r="D4" s="11" t="s">
        <v>399</v>
      </c>
      <c r="E4" s="12" t="s">
        <v>347</v>
      </c>
    </row>
    <row r="5" customFormat="1" ht="36" customHeight="1" spans="1:5">
      <c r="A5" s="13"/>
      <c r="B5" s="13"/>
      <c r="C5" s="13" t="s">
        <v>348</v>
      </c>
      <c r="D5" s="14">
        <f>SUM(D6:D14)</f>
        <v>190000</v>
      </c>
      <c r="E5" s="15"/>
    </row>
    <row r="6" s="1" customFormat="1" ht="134" customHeight="1" spans="1:5">
      <c r="A6" s="16">
        <v>1</v>
      </c>
      <c r="B6" s="17" t="s">
        <v>400</v>
      </c>
      <c r="C6" s="17" t="s">
        <v>401</v>
      </c>
      <c r="D6" s="18">
        <v>40000</v>
      </c>
      <c r="E6" s="19"/>
    </row>
    <row r="7" s="1" customFormat="1" ht="72" customHeight="1" spans="1:5">
      <c r="A7" s="16">
        <v>2</v>
      </c>
      <c r="B7" s="17" t="s">
        <v>402</v>
      </c>
      <c r="C7" s="17" t="s">
        <v>403</v>
      </c>
      <c r="D7" s="18">
        <v>50000</v>
      </c>
      <c r="E7" s="19"/>
    </row>
    <row r="8" s="1" customFormat="1" ht="114" customHeight="1" spans="1:5">
      <c r="A8" s="16">
        <v>3</v>
      </c>
      <c r="B8" s="17" t="s">
        <v>404</v>
      </c>
      <c r="C8" s="17" t="s">
        <v>405</v>
      </c>
      <c r="D8" s="18">
        <v>22000</v>
      </c>
      <c r="E8" s="19"/>
    </row>
    <row r="9" s="1" customFormat="1" ht="196" customHeight="1" spans="1:5">
      <c r="A9" s="16">
        <v>4</v>
      </c>
      <c r="B9" s="17" t="s">
        <v>406</v>
      </c>
      <c r="C9" s="17" t="s">
        <v>407</v>
      </c>
      <c r="D9" s="18">
        <v>4000</v>
      </c>
      <c r="E9" s="19"/>
    </row>
    <row r="10" s="1" customFormat="1" ht="62.4" spans="1:5">
      <c r="A10" s="16">
        <v>5</v>
      </c>
      <c r="B10" s="17" t="s">
        <v>408</v>
      </c>
      <c r="C10" s="17" t="s">
        <v>409</v>
      </c>
      <c r="D10" s="18">
        <v>25000</v>
      </c>
      <c r="E10" s="19"/>
    </row>
    <row r="11" s="1" customFormat="1" ht="62.4" spans="1:5">
      <c r="A11" s="16">
        <v>6</v>
      </c>
      <c r="B11" s="17" t="s">
        <v>391</v>
      </c>
      <c r="C11" s="17" t="s">
        <v>392</v>
      </c>
      <c r="D11" s="18">
        <v>5000</v>
      </c>
      <c r="E11" s="19"/>
    </row>
    <row r="12" s="1" customFormat="1" ht="124.8" spans="1:5">
      <c r="A12" s="16">
        <v>7</v>
      </c>
      <c r="B12" s="17" t="s">
        <v>410</v>
      </c>
      <c r="C12" s="17" t="s">
        <v>411</v>
      </c>
      <c r="D12" s="18">
        <v>4000</v>
      </c>
      <c r="E12" s="19"/>
    </row>
    <row r="13" s="1" customFormat="1" ht="73" customHeight="1" spans="1:5">
      <c r="A13" s="16">
        <v>8</v>
      </c>
      <c r="B13" s="17" t="s">
        <v>389</v>
      </c>
      <c r="C13" s="17" t="s">
        <v>412</v>
      </c>
      <c r="D13" s="18">
        <v>10000</v>
      </c>
      <c r="E13" s="19"/>
    </row>
    <row r="14" s="1" customFormat="1" ht="171.6" spans="1:5">
      <c r="A14" s="16">
        <v>9</v>
      </c>
      <c r="B14" s="20" t="s">
        <v>393</v>
      </c>
      <c r="C14" s="20" t="s">
        <v>413</v>
      </c>
      <c r="D14" s="21">
        <v>30000</v>
      </c>
      <c r="E14" s="22"/>
    </row>
  </sheetData>
  <mergeCells count="1">
    <mergeCell ref="A2:E2"/>
  </mergeCells>
  <conditionalFormatting sqref="B4:B5">
    <cfRule type="expression" dxfId="1" priority="1" stopIfTrue="1">
      <formula>AND(COUNTIF($B$4:$B$7,B4)&gt;1,NOT(ISBLANK(B4)))</formula>
    </cfRule>
  </conditionalFormatting>
  <pageMargins left="0.75" right="0.75" top="0.590277777777778" bottom="0.66875" header="0.275" footer="0.5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表一2020年全市政府性基金预算安排表（已改）</vt:lpstr>
      <vt:lpstr>表二2020年市本级政府性基金预算安排表  (2)</vt:lpstr>
      <vt:lpstr>表二-1海口市本级2020年政府性基金预算调整支出表（项级）</vt:lpstr>
      <vt:lpstr>表三2020年抗疫特别国债项目表</vt:lpstr>
      <vt:lpstr>表四2020年第三批专项债项目表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2017-07-21T01:20:00Z</dcterms:created>
  <dcterms:modified xsi:type="dcterms:W3CDTF">2020-09-28T00:58:34Z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