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910" windowHeight="10965" tabRatio="741" activeTab="6"/>
  </bookViews>
  <sheets>
    <sheet name="封面" sheetId="1" r:id="rId1"/>
    <sheet name="表一2017年全市一般公共预算收支调整情况表" sheetId="2" r:id="rId2"/>
    <sheet name="表二2017年市本级一般公共预算收支情况表 " sheetId="3" r:id="rId3"/>
    <sheet name="表二-1市本级2017年一般公共预算调整支出明细表（项级）" sheetId="4" r:id="rId4"/>
    <sheet name="表三2017年全市政府性基金预算安排表" sheetId="5" r:id="rId5"/>
    <sheet name="表四2017年市本级政府性基金预算安排表 " sheetId="6" r:id="rId6"/>
    <sheet name="表四-1海口市本级2017年政府性基金预算调整支出表（项级）" sheetId="7" r:id="rId7"/>
    <sheet name="表五2017年新增地方政府债券保障项目表" sheetId="8" r:id="rId8"/>
  </sheets>
  <externalReferences>
    <externalReference r:id="rId9"/>
  </externalReferences>
  <definedNames>
    <definedName name="_xlnm.Print_Titles" hidden="1">#N/A</definedName>
    <definedName name="任务分类">[1]任务!$A$1:$A$10</definedName>
    <definedName name="洋10">#REF!</definedName>
    <definedName name="Database" localSheetId="1" hidden="1">#REF!</definedName>
    <definedName name="Database" localSheetId="4" hidden="1">#REF!</definedName>
    <definedName name="洋10" localSheetId="4">#REF!</definedName>
    <definedName name="Database" localSheetId="5" hidden="1">#REF!</definedName>
    <definedName name="洋10" localSheetId="5">#REF!</definedName>
    <definedName name="Database" localSheetId="2" hidden="1">#REF!</definedName>
    <definedName name="Database" localSheetId="0" hidden="1">#REF!</definedName>
    <definedName name="_xlnm.Print_Area" localSheetId="4">表三2017年全市政府性基金预算安排表!$A$1:$N$70</definedName>
    <definedName name="_xlnm.Print_Area" localSheetId="5">'表四2017年市本级政府性基金预算安排表 '!$A$1:$N$71</definedName>
  </definedNames>
  <calcPr calcId="144525"/>
</workbook>
</file>

<file path=xl/comments1.xml><?xml version="1.0" encoding="utf-8"?>
<comments xmlns="http://schemas.openxmlformats.org/spreadsheetml/2006/main">
  <authors>
    <author>黄滨</author>
  </authors>
  <commentList>
    <comment ref="B6" authorId="0">
      <text>
        <r>
          <rPr>
            <sz val="9"/>
            <color indexed="81"/>
            <rFont val="宋体"/>
            <charset val="134"/>
          </rPr>
          <t xml:space="preserve">黄滨:
同口径指换算成与2016年一样的分成比例，即从5月份开始新的营改增中央与地方分成比例</t>
        </r>
      </text>
    </comment>
    <comment ref="D6" authorId="0">
      <text>
        <r>
          <rPr>
            <sz val="9"/>
            <color indexed="81"/>
            <rFont val="宋体"/>
            <charset val="134"/>
          </rPr>
          <t xml:space="preserve">黄滨:
含新增建设用地有偿使用费等3项基金
</t>
        </r>
      </text>
    </comment>
    <comment ref="F6" authorId="0">
      <text>
        <r>
          <rPr>
            <sz val="9"/>
            <color indexed="81"/>
            <rFont val="宋体"/>
            <charset val="134"/>
          </rPr>
          <t xml:space="preserve">黄滨:
同口径指换算成与2016年一样的分成比例，即从5月份开始新的营改增中央与地方分成比例</t>
        </r>
      </text>
    </comment>
    <comment ref="H6" authorId="0">
      <text>
        <r>
          <rPr>
            <sz val="9"/>
            <color indexed="81"/>
            <rFont val="宋体"/>
            <charset val="134"/>
          </rPr>
          <t xml:space="preserve">黄滨:
含新增建设用地有偿使用费等3项基金
</t>
        </r>
      </text>
    </comment>
  </commentList>
</comments>
</file>

<file path=xl/comments2.xml><?xml version="1.0" encoding="utf-8"?>
<comments xmlns="http://schemas.openxmlformats.org/spreadsheetml/2006/main">
  <authors>
    <author>黄滨</author>
  </authors>
  <commentList>
    <comment ref="B6" authorId="0">
      <text>
        <r>
          <rPr>
            <sz val="9"/>
            <color indexed="81"/>
            <rFont val="宋体"/>
            <charset val="134"/>
          </rPr>
          <t xml:space="preserve">黄滨:
同口径指换算成与2016年一样的分成比例，即从5月份开始新的营改增中央与地方分成比例</t>
        </r>
      </text>
    </comment>
    <comment ref="F6" authorId="0">
      <text>
        <r>
          <rPr>
            <sz val="9"/>
            <color indexed="81"/>
            <rFont val="宋体"/>
            <charset val="134"/>
          </rPr>
          <t xml:space="preserve">黄滨:
同口径指换算成与2016年一样的分成比例，即从5月份开始新的营改增中央与地方分成比例</t>
        </r>
      </text>
    </comment>
    <comment ref="D6" authorId="0">
      <text>
        <r>
          <rPr>
            <sz val="9"/>
            <color indexed="81"/>
            <rFont val="宋体"/>
            <charset val="134"/>
          </rPr>
          <t xml:space="preserve">黄滨:
含新增建设用地有偿使用费等3项基金
</t>
        </r>
      </text>
    </comment>
    <comment ref="I6" authorId="0">
      <text>
        <r>
          <rPr>
            <sz val="9"/>
            <color indexed="81"/>
            <rFont val="宋体"/>
            <charset val="134"/>
          </rPr>
          <t xml:space="preserve">黄滨:
含新增建设用地有偿使用费等3项基金
</t>
        </r>
      </text>
    </comment>
  </commentList>
</comments>
</file>

<file path=xl/sharedStrings.xml><?xml version="1.0" encoding="utf-8"?>
<sst xmlns="http://schemas.openxmlformats.org/spreadsheetml/2006/main" count="791">
  <si>
    <t>2017年海口市和市本级预算调整方案
（草案）</t>
  </si>
  <si>
    <t>海口市财政局</t>
  </si>
  <si>
    <t>表1</t>
  </si>
  <si>
    <t>2017年海口市地方一般公共预算收支调整情况表</t>
  </si>
  <si>
    <t>单位：万元</t>
  </si>
  <si>
    <t>收                                 入</t>
  </si>
  <si>
    <t>支                                 出</t>
  </si>
  <si>
    <t>项      目</t>
  </si>
  <si>
    <t>2017年</t>
  </si>
  <si>
    <t>预算数</t>
  </si>
  <si>
    <t>调整数</t>
  </si>
  <si>
    <t>调整后预算数</t>
  </si>
  <si>
    <t>一、全市地方一般公共预算收入</t>
  </si>
  <si>
    <t>一、全市地方一般公共预算支出</t>
  </si>
  <si>
    <t>（一）税收收入</t>
  </si>
  <si>
    <t>（一）一般公共服务支出</t>
  </si>
  <si>
    <t xml:space="preserve">  1.增值税</t>
  </si>
  <si>
    <t>（二）外交支出</t>
  </si>
  <si>
    <t xml:space="preserve">  2.营业税</t>
  </si>
  <si>
    <t>（三）国防支出</t>
  </si>
  <si>
    <t xml:space="preserve">  3.企业所得税</t>
  </si>
  <si>
    <t>（四）公共安全支出</t>
  </si>
  <si>
    <t xml:space="preserve">  4.个人所得税</t>
  </si>
  <si>
    <t>（五）教育支出</t>
  </si>
  <si>
    <t xml:space="preserve">  5.土地增值税</t>
  </si>
  <si>
    <t>（六）科学技术支出</t>
  </si>
  <si>
    <t xml:space="preserve">  6.契税</t>
  </si>
  <si>
    <t>（七）文化体育与传媒支出</t>
  </si>
  <si>
    <t xml:space="preserve">  7.资源税</t>
  </si>
  <si>
    <t>（八）社会保障和就业支出</t>
  </si>
  <si>
    <t xml:space="preserve">  8.城市维护建设税</t>
  </si>
  <si>
    <t>（九）医疗卫生与计划生育支出</t>
  </si>
  <si>
    <t xml:space="preserve">  9.房产税</t>
  </si>
  <si>
    <t>(十）节能环保支出</t>
  </si>
  <si>
    <t xml:space="preserve">  10.印花税</t>
  </si>
  <si>
    <t>（十一）城乡社区支出</t>
  </si>
  <si>
    <t xml:space="preserve">  11.城镇土地使用税</t>
  </si>
  <si>
    <t>（十二）农林水支出</t>
  </si>
  <si>
    <t xml:space="preserve">  12.车船税</t>
  </si>
  <si>
    <t>（十三）交通运输支出</t>
  </si>
  <si>
    <t xml:space="preserve">  13.耕地占用税</t>
  </si>
  <si>
    <t>（十四）资源勘探电力信息等支出</t>
  </si>
  <si>
    <t>（二）非税收入</t>
  </si>
  <si>
    <t>（十五）商业服务业等支出</t>
  </si>
  <si>
    <t xml:space="preserve">  1.专项收入</t>
  </si>
  <si>
    <t>（十六）金融支出</t>
  </si>
  <si>
    <t xml:space="preserve">  2.行政事业性收费收入</t>
  </si>
  <si>
    <t>（十七）国土海洋气象等支出</t>
  </si>
  <si>
    <t xml:space="preserve">  3.罚没收入</t>
  </si>
  <si>
    <t>（十八）住房保障支出</t>
  </si>
  <si>
    <t xml:space="preserve">  4.国有资源（资产）有偿使用收入</t>
  </si>
  <si>
    <t>（十九）粮油物资储备支出</t>
  </si>
  <si>
    <t xml:space="preserve">  5.其他收入</t>
  </si>
  <si>
    <t>（二十）预备费</t>
  </si>
  <si>
    <t>（二十一）其他支出</t>
  </si>
  <si>
    <t>（二十二）债务付息支出</t>
  </si>
  <si>
    <t>（二十三）债务发行费用支出</t>
  </si>
  <si>
    <t>二、债务收入</t>
  </si>
  <si>
    <t>二、债务支出</t>
  </si>
  <si>
    <t>（一）地方政府一般债券收入</t>
  </si>
  <si>
    <t>（一）地方政府一般债券还本支出</t>
  </si>
  <si>
    <t>1.新增一般债券收入</t>
  </si>
  <si>
    <t>1.新增一般债券还本支出</t>
  </si>
  <si>
    <t>2.置换一般债券收入</t>
  </si>
  <si>
    <t>2.置换一般债券还本支出</t>
  </si>
  <si>
    <t>（二）地方政府向外国政府借款收入</t>
  </si>
  <si>
    <t>（二）地方政府向外国政府借款还本支出</t>
  </si>
  <si>
    <t>（三）地方政府向国际组织借款收入</t>
  </si>
  <si>
    <t>（三）地方政府向国际组织借款还本支出</t>
  </si>
  <si>
    <t>（四）地方政府其他一般债务收入</t>
  </si>
  <si>
    <t>（四）地方政府其他一般债务还本支出</t>
  </si>
  <si>
    <t>三、转移性收入</t>
  </si>
  <si>
    <t>三、转移性支出</t>
  </si>
  <si>
    <t>（一）省补助收入</t>
  </si>
  <si>
    <t>(一)上解上级支出</t>
  </si>
  <si>
    <t xml:space="preserve">1.返还性收入 </t>
  </si>
  <si>
    <t>1.体制上解支出</t>
  </si>
  <si>
    <t xml:space="preserve">（1）增值税和消费税税收返还收入 </t>
  </si>
  <si>
    <t>2.出口退税专项上解支出</t>
  </si>
  <si>
    <t>（2）所得税基数返还收入</t>
  </si>
  <si>
    <t>3.专项上解支出</t>
  </si>
  <si>
    <t>（3）成品油税费改革返还收入</t>
  </si>
  <si>
    <t>2.一般性转移支付收入</t>
  </si>
  <si>
    <t>(二)援助其他地区支出</t>
  </si>
  <si>
    <t>（1）体制补助收入</t>
  </si>
  <si>
    <t>（2）均衡性转移支付补助收入</t>
  </si>
  <si>
    <t>(三)调出资金</t>
  </si>
  <si>
    <t>（3）革命老区及民族和边境地区转移支付补助收入</t>
  </si>
  <si>
    <t>（4）县级基本财力保障机制奖补资金收入</t>
  </si>
  <si>
    <t>(四)安排预算稳定调节基金</t>
  </si>
  <si>
    <t>（5）结算补助收入</t>
  </si>
  <si>
    <t>（6）资源枯竭型城市转移支付补助</t>
  </si>
  <si>
    <t>（五）年终结余结转</t>
  </si>
  <si>
    <t>（7）企事业单位预算划转补助收入</t>
  </si>
  <si>
    <t>1.年终结转（含地方债）</t>
  </si>
  <si>
    <t>（8）成品油税费改革转移支付补助收入</t>
  </si>
  <si>
    <t>2.年终净结余</t>
  </si>
  <si>
    <t>（9）基层公检法司转移支付收入</t>
  </si>
  <si>
    <t>（10）义务教育等转移支付收入</t>
  </si>
  <si>
    <t>（11）基本养老保险和低保等转移支付收入</t>
  </si>
  <si>
    <t>（12）新型农村合作医疗等转移支付补助收入</t>
  </si>
  <si>
    <t>（13）村级公益事业奖补等转移支付补助收入</t>
  </si>
  <si>
    <t>（14）产粮（油）大县奖励资金支出</t>
  </si>
  <si>
    <t>（15）重点生态功能区转移支付补助收入</t>
  </si>
  <si>
    <t>（16）固定数额补助收入</t>
  </si>
  <si>
    <t>（17）其他一般性转移支付收入</t>
  </si>
  <si>
    <t>3.专项转移支付收入</t>
  </si>
  <si>
    <t>（二）省转贷地方债收入</t>
  </si>
  <si>
    <t>1.新增债收入</t>
  </si>
  <si>
    <t>2.置换债收入</t>
  </si>
  <si>
    <t>（三）调入资金</t>
  </si>
  <si>
    <t>1.预算稳定调节基金调入资金</t>
  </si>
  <si>
    <t>2.政府性基金调入资金</t>
  </si>
  <si>
    <t>3.其他调入</t>
  </si>
  <si>
    <t>（四）上年结余结转收入</t>
  </si>
  <si>
    <t>1.上年结转收入</t>
  </si>
  <si>
    <t>2.上年净结余</t>
  </si>
  <si>
    <t>全市地方一般公共预算总收入合计</t>
  </si>
  <si>
    <t>全市地方一般公共预算总支出合计</t>
  </si>
  <si>
    <t>备注：1.新口径指含根据琼财预[2016]2014号文件规定，从2017年起将转列一般公共预算的新增建设用地有偿使用费等3项基金的2016年收入。</t>
  </si>
  <si>
    <t xml:space="preserve">      2.收入表中的“同口径比2016年完成数+-%”考虑了“营改增”后中央与地方增值税收入分成体制调整因素和从2017年起转列一般公共预算的3项基金收入因素。</t>
  </si>
  <si>
    <t>表2</t>
  </si>
  <si>
    <t>2017年海口市市本级地方一般公共预算收支调整情况表</t>
  </si>
  <si>
    <t>一、市本级地方一般公共预算收入</t>
  </si>
  <si>
    <t>一、市本级地方一般公共预算支出</t>
  </si>
  <si>
    <t>（十）节能环保支出</t>
  </si>
  <si>
    <t>（一）上级补助收入</t>
  </si>
  <si>
    <t>（一）补助区级支出</t>
  </si>
  <si>
    <t>1.返还性支出</t>
  </si>
  <si>
    <t>（1）增值税和消费税税收返还支出</t>
  </si>
  <si>
    <t>（2）所得税基数返还支出</t>
  </si>
  <si>
    <t>2.一般性转移支付</t>
  </si>
  <si>
    <t>（1）体制补助支出</t>
  </si>
  <si>
    <t>（2）均衡性转移支付支出</t>
  </si>
  <si>
    <t>（3）重点生态功能区转移支付支出</t>
  </si>
  <si>
    <t>（4）革命老区及民族和边境地区转移支付</t>
  </si>
  <si>
    <t>（5）县级基本财力保障机制奖补资金支出</t>
  </si>
  <si>
    <t>（6）结算补助支出</t>
  </si>
  <si>
    <t>（7）资源枯竭型城市转移支付补助支出</t>
  </si>
  <si>
    <t>（8）企业事业单位划转补助支出</t>
  </si>
  <si>
    <t>（9）固定数额补助支出</t>
  </si>
  <si>
    <r>
      <rPr>
        <sz val="10"/>
        <rFont val="宋体"/>
        <charset val="134"/>
      </rPr>
      <t>（</t>
    </r>
    <r>
      <rPr>
        <sz val="10"/>
        <rFont val="Times New Roman"/>
        <charset val="0"/>
      </rPr>
      <t>10</t>
    </r>
    <r>
      <rPr>
        <sz val="10"/>
        <rFont val="宋体"/>
        <charset val="134"/>
      </rPr>
      <t>）其他一般性转移支付补助</t>
    </r>
  </si>
  <si>
    <t>3.专项转移支付</t>
  </si>
  <si>
    <t>(二)上解上级支出</t>
  </si>
  <si>
    <t>(三)援助其他地区支出</t>
  </si>
  <si>
    <t>(四)调出资金</t>
  </si>
  <si>
    <t>(五)安排预算稳定调节基金</t>
  </si>
  <si>
    <t>(六)转贷地方政府债券支出</t>
  </si>
  <si>
    <t>(七)年终结余结转</t>
  </si>
  <si>
    <t>（四）区级上解收入</t>
  </si>
  <si>
    <t>1.体制上解收入</t>
  </si>
  <si>
    <t>2.出口退税专项上解收入</t>
  </si>
  <si>
    <t>3.专项上解收入</t>
  </si>
  <si>
    <t>（五）上年结余结转收入</t>
  </si>
  <si>
    <t>市本级地方一般公共预算总收入合计</t>
  </si>
  <si>
    <t>市本级地方一般公共预算总支出合计</t>
  </si>
  <si>
    <t>表2-1</t>
  </si>
  <si>
    <r>
      <t xml:space="preserve">   2017</t>
    </r>
    <r>
      <rPr>
        <b/>
        <sz val="22"/>
        <color rgb="FF000000"/>
        <rFont val="宋体"/>
        <charset val="134"/>
      </rPr>
      <t>年</t>
    </r>
    <r>
      <rPr>
        <b/>
        <sz val="22"/>
        <color theme="1"/>
        <rFont val="宋体"/>
        <charset val="134"/>
      </rPr>
      <t>海口</t>
    </r>
    <r>
      <rPr>
        <b/>
        <sz val="22"/>
        <color rgb="FF000000"/>
        <rFont val="宋体"/>
        <charset val="134"/>
      </rPr>
      <t>市一般公共预算本级支出表（项级）</t>
    </r>
  </si>
  <si>
    <t>功能分类代码</t>
  </si>
  <si>
    <t>项目</t>
  </si>
  <si>
    <t>2017年预算数</t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</si>
  <si>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</si>
  <si>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</si>
  <si>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</si>
  <si>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</si>
  <si>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人大会议</t>
  </si>
  <si>
    <t xml:space="preserve">      人大立法</t>
  </si>
  <si>
    <t xml:space="preserve">      人大监督</t>
  </si>
  <si>
    <t xml:space="preserve">      代表工作</t>
  </si>
  <si>
    <t xml:space="preserve">    政协事务</t>
  </si>
  <si>
    <t xml:space="preserve">    政府办公厅(室)及相关机构事务</t>
  </si>
  <si>
    <t xml:space="preserve">      政务公开审批</t>
  </si>
  <si>
    <t xml:space="preserve">      信访事务</t>
  </si>
  <si>
    <t xml:space="preserve">      事业运行</t>
  </si>
  <si>
    <t xml:space="preserve">      其他政府办公厅(室)及相关机构事务支出</t>
  </si>
  <si>
    <t xml:space="preserve">    发展与改革事务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</si>
  <si>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</si>
  <si>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</si>
  <si>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</si>
  <si>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</si>
  <si>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专项统计业务</t>
  </si>
  <si>
    <t xml:space="preserve">      统计管理</t>
  </si>
  <si>
    <t xml:space="preserve">      统计抽样调查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</si>
  <si>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</si>
  <si>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</si>
  <si>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</si>
  <si>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</si>
  <si>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</si>
  <si>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其他财政事务支出</t>
  </si>
  <si>
    <t xml:space="preserve">    税收事务</t>
  </si>
  <si>
    <t xml:space="preserve">      代扣代收代征税款手续费</t>
  </si>
  <si>
    <t xml:space="preserve">      其他税收事务支出</t>
  </si>
  <si>
    <t xml:space="preserve">    审计事务</t>
  </si>
  <si>
    <t xml:space="preserve">    人力资源事务</t>
  </si>
  <si>
    <t xml:space="preserve">      军队转业干部安置</t>
  </si>
  <si>
    <t xml:space="preserve">      其他人力资源事务支出</t>
  </si>
  <si>
    <t xml:space="preserve">    纪检监察事务</t>
  </si>
  <si>
    <t xml:space="preserve">      大案要案查处</t>
  </si>
  <si>
    <t xml:space="preserve">    商贸事务</t>
  </si>
  <si>
    <t xml:space="preserve">      对外贸易管理</t>
  </si>
  <si>
    <t xml:space="preserve">      外资管理</t>
  </si>
  <si>
    <t xml:space="preserve">      国内贸易管理</t>
  </si>
  <si>
    <t xml:space="preserve">    知识产权事务</t>
  </si>
  <si>
    <t xml:space="preserve">      其他知识产权事务支出</t>
  </si>
  <si>
    <t xml:space="preserve">    工商行政管理事务</t>
  </si>
  <si>
    <t xml:space="preserve">      其他工商行政管理事务支出</t>
  </si>
  <si>
    <t xml:space="preserve">    质量技术监督与检验检疫事务</t>
  </si>
  <si>
    <t xml:space="preserve">    民族事务</t>
  </si>
  <si>
    <t xml:space="preserve">    宗教事务</t>
  </si>
  <si>
    <t xml:space="preserve">    港澳台侨事务</t>
  </si>
  <si>
    <t xml:space="preserve">      台湾事务</t>
  </si>
  <si>
    <t xml:space="preserve">      华侨事务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</si>
  <si>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</si>
  <si>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</si>
  <si>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</si>
  <si>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</si>
  <si>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</si>
  <si>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</si>
  <si>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其他群众团体事务支出</t>
  </si>
  <si>
    <t xml:space="preserve">    党委办公厅（室）及相关机构事务</t>
  </si>
  <si>
    <t xml:space="preserve">      其他党委办公厅（室）及相关机构事务支出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</si>
  <si>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</si>
  <si>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</si>
  <si>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</si>
  <si>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</si>
  <si>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</si>
  <si>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其他共产党事务支出</t>
  </si>
  <si>
    <t xml:space="preserve">    其他一般公共服务支出(款)</t>
  </si>
  <si>
    <t xml:space="preserve">      其他一般公共服务支出(项)</t>
  </si>
  <si>
    <t xml:space="preserve">  国防支出</t>
  </si>
  <si>
    <t xml:space="preserve">    现役部队（款）</t>
  </si>
  <si>
    <t xml:space="preserve">      现役部队（项）</t>
  </si>
  <si>
    <t xml:space="preserve">    国防动员</t>
  </si>
  <si>
    <t xml:space="preserve">      人民防空</t>
  </si>
  <si>
    <t xml:space="preserve">      预备役部队</t>
  </si>
  <si>
    <t xml:space="preserve">      民兵</t>
  </si>
  <si>
    <t xml:space="preserve">      其他国防动员支出</t>
  </si>
  <si>
    <t xml:space="preserve">  公共安全支出</t>
  </si>
  <si>
    <t xml:space="preserve">    武装警察</t>
  </si>
  <si>
    <t xml:space="preserve">      边防</t>
  </si>
  <si>
    <t xml:space="preserve">      警卫</t>
  </si>
  <si>
    <t xml:space="preserve">    公安</t>
  </si>
  <si>
    <t xml:space="preserve">      治安管理</t>
  </si>
  <si>
    <t xml:space="preserve">      国内安全保卫</t>
  </si>
  <si>
    <t xml:space="preserve">      刑事侦查</t>
  </si>
  <si>
    <t xml:space="preserve">      经济犯罪侦查</t>
  </si>
  <si>
    <t xml:space="preserve">      出入境管理</t>
  </si>
  <si>
    <t xml:space="preserve">      行动技术管理</t>
  </si>
  <si>
    <t xml:space="preserve">      禁毒管理</t>
  </si>
  <si>
    <t xml:space="preserve">      道路交通管理</t>
  </si>
  <si>
    <t xml:space="preserve">      网络侦控管理</t>
  </si>
  <si>
    <t xml:space="preserve">      反恐怖</t>
  </si>
  <si>
    <t xml:space="preserve">      居民身份证管理</t>
  </si>
  <si>
    <t xml:space="preserve">      网络运行及维护</t>
  </si>
  <si>
    <t xml:space="preserve">      拘押收教场所管理</t>
  </si>
  <si>
    <t xml:space="preserve">      警犬繁育及训养</t>
  </si>
  <si>
    <t xml:space="preserve">      其他公安支出</t>
  </si>
  <si>
    <t xml:space="preserve">    国家安全</t>
  </si>
  <si>
    <t xml:space="preserve">      安全业务</t>
  </si>
  <si>
    <t xml:space="preserve">    检察</t>
  </si>
  <si>
    <t xml:space="preserve">    法院</t>
  </si>
  <si>
    <t xml:space="preserve">    司法</t>
  </si>
  <si>
    <t xml:space="preserve">      基层司法业务</t>
  </si>
  <si>
    <t xml:space="preserve">      普法宣传</t>
  </si>
  <si>
    <t xml:space="preserve">      法律援助</t>
  </si>
  <si>
    <t xml:space="preserve">      司法统一考试</t>
  </si>
  <si>
    <t xml:space="preserve">      其他司法支出</t>
  </si>
  <si>
    <t xml:space="preserve">    强制隔离戒毒</t>
  </si>
  <si>
    <t xml:space="preserve">      所政设施建设</t>
  </si>
  <si>
    <t xml:space="preserve">      其他强制隔离戒毒支出</t>
  </si>
  <si>
    <t xml:space="preserve">    其他公共安全支出（款）</t>
  </si>
  <si>
    <t xml:space="preserve">      其他公共安全支出(项)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</si>
  <si>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</si>
  <si>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</si>
  <si>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</si>
  <si>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</si>
  <si>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</si>
  <si>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</si>
  <si>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</si>
  <si>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</si>
  <si>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</si>
  <si>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</si>
  <si>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</si>
  <si>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</si>
  <si>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</si>
  <si>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</si>
  <si>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</si>
  <si>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特殊教育</t>
  </si>
  <si>
    <t xml:space="preserve">      特殊学校教育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</si>
  <si>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</si>
  <si>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</si>
  <si>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</si>
  <si>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</si>
  <si>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教育费附加安排的支出</t>
  </si>
  <si>
    <t xml:space="preserve">      其他教育费附加安排的支出</t>
  </si>
  <si>
    <t xml:space="preserve">    其他教育支出（款）</t>
  </si>
  <si>
    <t xml:space="preserve">      其他教育支出(项)</t>
  </si>
  <si>
    <t xml:space="preserve">  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</si>
  <si>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</si>
  <si>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</si>
  <si>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</si>
  <si>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其他基础研究支出</t>
  </si>
  <si>
    <t xml:space="preserve">    技术研究与开发</t>
  </si>
  <si>
    <t xml:space="preserve">      应用技术研究与开发</t>
  </si>
  <si>
    <t xml:space="preserve">      其他技术研究与开发支出</t>
  </si>
  <si>
    <t xml:space="preserve">    科技条件与服务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</si>
  <si>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</si>
  <si>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</si>
  <si>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</si>
  <si>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</si>
  <si>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</si>
  <si>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</si>
  <si>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</si>
  <si>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其他科学技术普及支出</t>
  </si>
  <si>
    <t xml:space="preserve">    其他科学技术支出</t>
  </si>
  <si>
    <t xml:space="preserve">      科技奖励</t>
  </si>
  <si>
    <t xml:space="preserve">      其他科学技术支出</t>
  </si>
  <si>
    <t xml:space="preserve">  文化体育与传媒支出</t>
  </si>
  <si>
    <t xml:space="preserve">    文化</t>
  </si>
  <si>
    <t xml:space="preserve">      图书馆</t>
  </si>
  <si>
    <t xml:space="preserve">      艺术表演团体</t>
  </si>
  <si>
    <t xml:space="preserve">      文化活动</t>
  </si>
  <si>
    <t xml:space="preserve">      群众文化</t>
  </si>
  <si>
    <t xml:space="preserve">      文化交流与合作</t>
  </si>
  <si>
    <t xml:space="preserve">      文化创作与保护</t>
  </si>
  <si>
    <t xml:space="preserve">      文化市场管理</t>
  </si>
  <si>
    <t xml:space="preserve">      其他文化支出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</si>
  <si>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</si>
  <si>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</si>
  <si>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</si>
  <si>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</si>
  <si>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</si>
  <si>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</si>
  <si>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</si>
  <si>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</si>
  <si>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</si>
  <si>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</si>
  <si>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其他体育支出</t>
  </si>
  <si>
    <t xml:space="preserve">    新闻出版广播影视</t>
  </si>
  <si>
    <t xml:space="preserve">      电视</t>
  </si>
  <si>
    <t xml:space="preserve">      电影</t>
  </si>
  <si>
    <t xml:space="preserve">      出版发行</t>
  </si>
  <si>
    <t xml:space="preserve">      版权管理</t>
  </si>
  <si>
    <t xml:space="preserve">      其他新闻出版广播影视支出</t>
  </si>
  <si>
    <t xml:space="preserve">    其他文化体育与传媒支出(款)</t>
  </si>
  <si>
    <t xml:space="preserve">      文化产业发展专项支出</t>
  </si>
  <si>
    <t xml:space="preserve">      其他文化体育与传媒支出(项)</t>
  </si>
  <si>
    <t xml:space="preserve">  社会保障和就业支出</t>
  </si>
  <si>
    <t xml:space="preserve">    人力资源和社会保障管理事务</t>
  </si>
  <si>
    <t xml:space="preserve">      劳动保障监察</t>
  </si>
  <si>
    <t xml:space="preserve">      就业管理事务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</si>
  <si>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</si>
  <si>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</si>
  <si>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</si>
  <si>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其他人力资源和社会保障管理事务支出</t>
  </si>
  <si>
    <t xml:space="preserve">    民政管理事务</t>
  </si>
  <si>
    <t xml:space="preserve">      拥军优属</t>
  </si>
  <si>
    <t xml:space="preserve">      老龄事务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</si>
  <si>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</si>
  <si>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</si>
  <si>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</si>
  <si>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</si>
  <si>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财政对社会保险基金的补助</t>
  </si>
  <si>
    <t xml:space="preserve">      财政对基本养老保险基金的补助</t>
  </si>
  <si>
    <t xml:space="preserve">      财政对基本医疗保险基金的补助</t>
  </si>
  <si>
    <t xml:space="preserve">      财政对城乡居民基本养老保险基金的补助</t>
  </si>
  <si>
    <t xml:space="preserve">      财政对其他社会保险基金的补助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</si>
  <si>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</si>
  <si>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</si>
  <si>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</si>
  <si>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其他行政事业单位离退休支出</t>
  </si>
  <si>
    <t xml:space="preserve">    就业补助</t>
  </si>
  <si>
    <t xml:space="preserve">      就业创业服务补贴</t>
  </si>
  <si>
    <t xml:space="preserve">      职业培训补贴</t>
  </si>
  <si>
    <t xml:space="preserve">      其他就业补助支出</t>
  </si>
  <si>
    <t xml:space="preserve">    抚恤</t>
  </si>
  <si>
    <t xml:space="preserve">      死亡抚恤</t>
  </si>
  <si>
    <t xml:space="preserve">      优抚事业单位支出</t>
  </si>
  <si>
    <t xml:space="preserve">      其他优抚支出</t>
  </si>
  <si>
    <t xml:space="preserve">    退役安置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</si>
  <si>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</si>
  <si>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</si>
  <si>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</si>
  <si>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社会福利</t>
  </si>
  <si>
    <t xml:space="preserve">      儿童福利</t>
  </si>
  <si>
    <t xml:space="preserve">      殡葬</t>
  </si>
  <si>
    <t xml:space="preserve">      社会福利事业单位</t>
  </si>
  <si>
    <t xml:space="preserve">    残疾人事业</t>
  </si>
  <si>
    <t xml:space="preserve">      残疾人康复</t>
  </si>
  <si>
    <t xml:space="preserve">      残疾人就业和扶贫</t>
  </si>
  <si>
    <t xml:space="preserve">      其他残疾人事业支出</t>
  </si>
  <si>
    <t xml:space="preserve">    自然灾害生活救助</t>
  </si>
  <si>
    <t xml:space="preserve">      中央自然灾害生活补助</t>
  </si>
  <si>
    <t xml:space="preserve">      地方自然灾害生活补助</t>
  </si>
  <si>
    <t xml:space="preserve">      其他自然灾害生活救助支出</t>
  </si>
  <si>
    <t xml:space="preserve">    红十字事业</t>
  </si>
  <si>
    <t xml:space="preserve">    最低生活保障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</si>
  <si>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</si>
  <si>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</si>
  <si>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</si>
  <si>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</si>
  <si>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特困人员供养</t>
  </si>
  <si>
    <t xml:space="preserve">      农村五保供养支出</t>
  </si>
  <si>
    <t xml:space="preserve">    其他社会保障和就业支出(款)</t>
  </si>
  <si>
    <t xml:space="preserve">      其他社会保障和就业支出（项）</t>
  </si>
  <si>
    <t xml:space="preserve">  医疗卫生与计划生育支出</t>
  </si>
  <si>
    <t xml:space="preserve">    医疗卫生与计划生育管理事务</t>
  </si>
  <si>
    <t xml:space="preserve">      其他医疗卫生与计划生育管理事务支出</t>
  </si>
  <si>
    <t xml:space="preserve">    公立医院</t>
  </si>
  <si>
    <t xml:space="preserve">      综合医院</t>
  </si>
  <si>
    <t xml:space="preserve">      中医(民族)医院</t>
  </si>
  <si>
    <t xml:space="preserve">      其他公立医院支出</t>
  </si>
  <si>
    <t xml:space="preserve">    基层医疗卫生机构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</si>
  <si>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</si>
  <si>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</si>
  <si>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</si>
  <si>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</si>
  <si>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</si>
  <si>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应急救治机构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</si>
  <si>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</si>
  <si>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</si>
  <si>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</si>
  <si>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</si>
  <si>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医疗保障</t>
  </si>
  <si>
    <t xml:space="preserve">      行政单位医疗</t>
  </si>
  <si>
    <t xml:space="preserve">      事业单位医疗</t>
  </si>
  <si>
    <t xml:space="preserve">      公务员医疗补助</t>
  </si>
  <si>
    <t xml:space="preserve">      城镇居民基本医疗保险</t>
  </si>
  <si>
    <t xml:space="preserve">      城乡医疗救助</t>
  </si>
  <si>
    <t xml:space="preserve">      疾病应急救助</t>
  </si>
  <si>
    <t xml:space="preserve">      其他医疗保障支出</t>
  </si>
  <si>
    <t xml:space="preserve">    中医药</t>
  </si>
  <si>
    <t xml:space="preserve">      中医(民族医)药专项</t>
  </si>
  <si>
    <t xml:space="preserve">    计划生育事务</t>
  </si>
  <si>
    <t xml:space="preserve">      计划生育服务</t>
  </si>
  <si>
    <t xml:space="preserve">      其他计划生育事务支出</t>
  </si>
  <si>
    <t xml:space="preserve">    其他医疗卫生与计划生育支出</t>
  </si>
  <si>
    <t xml:space="preserve">      其他医疗卫生与计划生育支出</t>
  </si>
  <si>
    <t xml:space="preserve">  节能环保支出</t>
  </si>
  <si>
    <t xml:space="preserve">    环境保护管理事务</t>
  </si>
  <si>
    <t xml:space="preserve">      其他环境保护管理事务支出</t>
  </si>
  <si>
    <t xml:space="preserve">    环境监测与监察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</si>
  <si>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</si>
  <si>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</si>
  <si>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</si>
  <si>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</si>
  <si>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自然生态保护</t>
  </si>
  <si>
    <t xml:space="preserve">      农村环境保护</t>
  </si>
  <si>
    <t xml:space="preserve">    能源节约利用(款)</t>
  </si>
  <si>
    <t xml:space="preserve">      能源节能利用(项)</t>
  </si>
  <si>
    <t xml:space="preserve">    污染减排</t>
  </si>
  <si>
    <t xml:space="preserve">       环境监测与信息</t>
  </si>
  <si>
    <t xml:space="preserve">       减排专项支出</t>
  </si>
  <si>
    <t xml:space="preserve">    可再生能源(款)</t>
  </si>
  <si>
    <t xml:space="preserve">       可再生能源(项)</t>
  </si>
  <si>
    <t xml:space="preserve">    能源管理事务</t>
  </si>
  <si>
    <t xml:space="preserve">      能源战略规划与实施</t>
  </si>
  <si>
    <t xml:space="preserve">      其他能源管理事务支出</t>
  </si>
  <si>
    <t xml:space="preserve">    其他节能环保支出(款)</t>
  </si>
  <si>
    <t xml:space="preserve">      其他节能环保支出(项)</t>
  </si>
  <si>
    <t xml:space="preserve">  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</si>
  <si>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</si>
  <si>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</si>
  <si>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</si>
  <si>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其他城乡社区管理事务支出</t>
  </si>
  <si>
    <t xml:space="preserve">    城乡社区规划与管理(款)</t>
  </si>
  <si>
    <t xml:space="preserve">      城乡社区规划与管理(项)</t>
  </si>
  <si>
    <t xml:space="preserve">    城乡社区公共设施</t>
  </si>
  <si>
    <t xml:space="preserve">      其他城乡社区公共设施支出</t>
  </si>
  <si>
    <t xml:space="preserve">    城乡社区环境卫生(款)</t>
  </si>
  <si>
    <t xml:space="preserve">      城乡社区环境卫生(项)</t>
  </si>
  <si>
    <t xml:space="preserve">    建设市场管理与监督(款)</t>
  </si>
  <si>
    <t xml:space="preserve">      建设市场管理与监督(项)</t>
  </si>
  <si>
    <t xml:space="preserve">    其他城乡社区支出(款)</t>
  </si>
  <si>
    <t xml:space="preserve">      其他城乡社区支出(项)</t>
  </si>
  <si>
    <t xml:space="preserve">  农林水支出</t>
  </si>
  <si>
    <t xml:space="preserve">    农业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</si>
  <si>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</si>
  <si>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</si>
  <si>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</si>
  <si>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</si>
  <si>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农业行业业务管理</t>
  </si>
  <si>
    <t xml:space="preserve">      防灾救灾</t>
  </si>
  <si>
    <t xml:space="preserve">      农业结构调整补贴</t>
  </si>
  <si>
    <t xml:space="preserve">      农业生产支持补贴</t>
  </si>
  <si>
    <t xml:space="preserve">      农业组织化与产业化经营</t>
  </si>
  <si>
    <t xml:space="preserve">      农村公益事业</t>
  </si>
  <si>
    <t xml:space="preserve">      农业资源保护修复与利用</t>
  </si>
  <si>
    <t xml:space="preserve">      成品油价格改革对渔业的补贴</t>
  </si>
  <si>
    <t xml:space="preserve">      其他农业支出</t>
  </si>
  <si>
    <t xml:space="preserve">    林业</t>
  </si>
  <si>
    <t xml:space="preserve">      林业事业机构</t>
  </si>
  <si>
    <t xml:space="preserve">      森林培育</t>
  </si>
  <si>
    <t xml:space="preserve">      森林资源管理</t>
  </si>
  <si>
    <t xml:space="preserve">      森林生态效益补偿</t>
  </si>
  <si>
    <t xml:space="preserve">      林业自然保护区</t>
  </si>
  <si>
    <t xml:space="preserve">      林业执法与监督</t>
  </si>
  <si>
    <t xml:space="preserve">      林业检疫检测</t>
  </si>
  <si>
    <t xml:space="preserve">      林业产业化</t>
  </si>
  <si>
    <t xml:space="preserve">      林业防灾减灾</t>
  </si>
  <si>
    <t xml:space="preserve">      其他林业支出</t>
  </si>
  <si>
    <t xml:space="preserve">    水利</t>
  </si>
  <si>
    <t xml:space="preserve">      水利工程建设</t>
  </si>
  <si>
    <t xml:space="preserve">      水利工程运行与维护</t>
  </si>
  <si>
    <t xml:space="preserve">      水利执法监督</t>
  </si>
  <si>
    <t xml:space="preserve">      水资源节约管理与保护</t>
  </si>
  <si>
    <t xml:space="preserve">      水质监测</t>
  </si>
  <si>
    <t xml:space="preserve">      防汛</t>
  </si>
  <si>
    <t xml:space="preserve">      农田水利</t>
  </si>
  <si>
    <t xml:space="preserve">      其他水利支出</t>
  </si>
  <si>
    <t xml:space="preserve">    扶贫</t>
  </si>
  <si>
    <t xml:space="preserve">      其他扶贫支出</t>
  </si>
  <si>
    <t xml:space="preserve">    农业综合开发</t>
  </si>
  <si>
    <t xml:space="preserve">      机构运行</t>
  </si>
  <si>
    <t xml:space="preserve">      土地治理</t>
  </si>
  <si>
    <t xml:space="preserve">      产业化经营</t>
  </si>
  <si>
    <t xml:space="preserve">    农村综合改革</t>
  </si>
  <si>
    <t xml:space="preserve">      对村级一事一议补助</t>
  </si>
  <si>
    <t xml:space="preserve">    普惠金融发展支出</t>
  </si>
  <si>
    <t xml:space="preserve">      支持农村金融机构</t>
  </si>
  <si>
    <t xml:space="preserve">      农业保险保费补贴</t>
  </si>
  <si>
    <t xml:space="preserve">      小额担保贷款贴息</t>
  </si>
  <si>
    <t xml:space="preserve">      其他普惠金融发展支出</t>
  </si>
  <si>
    <t xml:space="preserve">  交通运输支出</t>
  </si>
  <si>
    <t xml:space="preserve">    公路水路运输</t>
  </si>
  <si>
    <t xml:space="preserve">      公路改建</t>
  </si>
  <si>
    <t xml:space="preserve">      公路养护</t>
  </si>
  <si>
    <t xml:space="preserve">      公路路政管理</t>
  </si>
  <si>
    <t xml:space="preserve">      公路和运输信息化建设</t>
  </si>
  <si>
    <t xml:space="preserve">      公路运输管理</t>
  </si>
  <si>
    <t xml:space="preserve">      航务管理</t>
  </si>
  <si>
    <t xml:space="preserve">      水路运输管理支出</t>
  </si>
  <si>
    <t xml:space="preserve">      其他公路水路运输支出</t>
  </si>
  <si>
    <t xml:space="preserve">    成品油价格改革对交通运输的补贴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</si>
  <si>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</si>
  <si>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</si>
  <si>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</si>
  <si>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  成品油价格改革补贴其他支出</t>
  </si>
  <si>
    <t xml:space="preserve">    邮政业支出</t>
  </si>
  <si>
    <t xml:space="preserve">      邮政普遍服务与特殊服务</t>
  </si>
  <si>
    <t xml:space="preserve">    车辆购置税支出</t>
  </si>
  <si>
    <t xml:space="preserve">      车辆购置税用于公路等基础设施建设支出</t>
  </si>
  <si>
    <t xml:space="preserve">      车辆购置税用于老旧汽车报废更新补贴</t>
  </si>
  <si>
    <t xml:space="preserve">    其他交通运输支出(款)</t>
  </si>
  <si>
    <t xml:space="preserve">      其他交通运输支出(项)</t>
  </si>
  <si>
    <t xml:space="preserve">  资源勘探信息等支出</t>
  </si>
  <si>
    <t xml:space="preserve">    工业和信息产业监管</t>
  </si>
  <si>
    <t xml:space="preserve">      工业和信息产业支持</t>
  </si>
  <si>
    <t xml:space="preserve">      其他工业和信息产业监管支出</t>
  </si>
  <si>
    <t xml:space="preserve">    安全生产监管</t>
  </si>
  <si>
    <t xml:space="preserve">      安全监管监察专项</t>
  </si>
  <si>
    <t xml:space="preserve">      应急救援支出</t>
  </si>
  <si>
    <t xml:space="preserve">      其他安全生产监管支出</t>
  </si>
  <si>
    <t xml:space="preserve">    国有资产监管</t>
  </si>
  <si>
    <t xml:space="preserve">      其他国有资产监管支出</t>
  </si>
  <si>
    <t xml:space="preserve">    支持中小企业发展和管理支出</t>
  </si>
  <si>
    <t xml:space="preserve">      中小企业发展专项</t>
  </si>
  <si>
    <t xml:space="preserve">      其他支持中小企业发展和管理支出</t>
  </si>
  <si>
    <t xml:space="preserve">  商业服务业等支出</t>
  </si>
  <si>
    <t xml:space="preserve">    商业流通事务</t>
  </si>
  <si>
    <t xml:space="preserve">      其他商业流通事务支出</t>
  </si>
  <si>
    <t xml:space="preserve">    旅游业管理与服务支出</t>
  </si>
  <si>
    <t xml:space="preserve">      旅游行业业务管理</t>
  </si>
  <si>
    <t xml:space="preserve">      其他旅游业管理与服务支出</t>
  </si>
  <si>
    <t xml:space="preserve">    涉外发展服务支出</t>
  </si>
  <si>
    <t xml:space="preserve">      其他涉外发展服务支出</t>
  </si>
  <si>
    <t xml:space="preserve">    其他商业服务业等支出(款)</t>
  </si>
  <si>
    <t xml:space="preserve">      服务业基础设施建设</t>
  </si>
  <si>
    <t xml:space="preserve">      其他商业服务业等支出(项)</t>
  </si>
  <si>
    <t xml:space="preserve">  国土海洋气象等支出</t>
  </si>
  <si>
    <t xml:space="preserve">    国土资源事务</t>
  </si>
  <si>
    <t xml:space="preserve">      其他国土资源事务支出</t>
  </si>
  <si>
    <t xml:space="preserve">    海洋管理事务</t>
  </si>
  <si>
    <t xml:space="preserve">      海洋环境保护与监测</t>
  </si>
  <si>
    <t xml:space="preserve">      海洋执法监察</t>
  </si>
  <si>
    <t xml:space="preserve">      海岛和海域保护</t>
  </si>
  <si>
    <t xml:space="preserve">      其他海洋管理事务支出</t>
  </si>
  <si>
    <t xml:space="preserve">    地震事务</t>
  </si>
  <si>
    <t xml:space="preserve">      地震监测</t>
  </si>
  <si>
    <t xml:space="preserve">      防震减灾信息管理</t>
  </si>
  <si>
    <t xml:space="preserve">    气象事务</t>
  </si>
  <si>
    <t xml:space="preserve">      气象探测</t>
  </si>
  <si>
    <t xml:space="preserve">      气象信息传输及管理</t>
  </si>
  <si>
    <t xml:space="preserve">      其他气象事务支出</t>
  </si>
  <si>
    <t xml:space="preserve">  住房保障支出</t>
  </si>
  <si>
    <t xml:space="preserve">    保障性安居工程支出</t>
  </si>
  <si>
    <t xml:space="preserve">      棚户区改造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</si>
  <si>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</si>
  <si>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</si>
  <si>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</si>
  <si>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购房补贴</t>
  </si>
  <si>
    <t xml:space="preserve">    城乡社区住宅</t>
  </si>
  <si>
    <t xml:space="preserve">      其他城乡社区住宅支出</t>
  </si>
  <si>
    <t xml:space="preserve">  粮油物资储备支出</t>
  </si>
  <si>
    <t xml:space="preserve">    粮油事务</t>
  </si>
  <si>
    <t xml:space="preserve">      粮食风险基金</t>
  </si>
  <si>
    <t xml:space="preserve">      其他粮油事务支出</t>
  </si>
  <si>
    <t xml:space="preserve">    粮油储备</t>
  </si>
  <si>
    <t xml:space="preserve">      储备粮（油）库建设</t>
  </si>
  <si>
    <t xml:space="preserve">      其他粮油储备支出</t>
  </si>
  <si>
    <t xml:space="preserve">    重要商品储备</t>
  </si>
  <si>
    <t xml:space="preserve">      化肥储备</t>
  </si>
  <si>
    <t xml:space="preserve">  预备费</t>
  </si>
  <si>
    <t xml:space="preserve">  其他支出(类)</t>
  </si>
  <si>
    <t xml:space="preserve">    其他支出(款)</t>
  </si>
  <si>
    <t xml:space="preserve">      其他支出(项)</t>
  </si>
  <si>
    <t xml:space="preserve">  债务付息支出</t>
  </si>
  <si>
    <t xml:space="preserve">    地方政府一般债务付息支出</t>
  </si>
  <si>
    <t xml:space="preserve">      地方政府一般债券付息支出</t>
  </si>
  <si>
    <t xml:space="preserve">      地方政府其他一般债务付息支出</t>
  </si>
  <si>
    <t>总合计</t>
  </si>
  <si>
    <t xml:space="preserve"> 2017年海口市一般公共预算本级支出表调整3.4亿元，其中教育支出增加1亿元，城乡社区支出增加2.4亿元。</t>
  </si>
  <si>
    <t>表3</t>
  </si>
  <si>
    <t>2017年海口市政府性基金预算收支调整情况表</t>
  </si>
  <si>
    <t>收                          入</t>
  </si>
  <si>
    <t>支                                   出</t>
  </si>
  <si>
    <t>项          目</t>
  </si>
  <si>
    <t>2015年                              预算数</t>
  </si>
  <si>
    <t>地债调整数</t>
  </si>
  <si>
    <t>2015年                              调整预算数</t>
  </si>
  <si>
    <t xml:space="preserve">2017年
</t>
  </si>
  <si>
    <t>预算数（新口径）</t>
  </si>
  <si>
    <t>一、地方政府性基金预算收入</t>
  </si>
  <si>
    <t>一、地方政府性基金预算支出</t>
  </si>
  <si>
    <t>（一）高等级公路车辆通行附加费收入</t>
  </si>
  <si>
    <t>（一）文化体育与传媒支出</t>
  </si>
  <si>
    <t>（二）港口建设费收入</t>
  </si>
  <si>
    <t>国家电影事业发展专项资金及对应专项债务收入安排的支出</t>
  </si>
  <si>
    <t>（三）新型墙体材料专项基金收入</t>
  </si>
  <si>
    <t>（二）社会保障和就业支出</t>
  </si>
  <si>
    <t>（四）新增建设用地土地有偿使用费收入</t>
  </si>
  <si>
    <t xml:space="preserve">  大中型水库移民后期扶持基金支出</t>
  </si>
  <si>
    <t>（五）政府住房基金收入</t>
  </si>
  <si>
    <t>小型水库移民扶助基金及对应专项债务收入安排的支出</t>
  </si>
  <si>
    <t>（六）城市公用事业附加收入</t>
  </si>
  <si>
    <t>（三）节能环保</t>
  </si>
  <si>
    <t>（七）国有土地收益基金收入</t>
  </si>
  <si>
    <t>可再生能源电价附加收入安排的支出</t>
  </si>
  <si>
    <t>（八）农业土地开发资金收入</t>
  </si>
  <si>
    <t>（四）城乡社区事务</t>
  </si>
  <si>
    <t>（九）国有土地使用权出让金收入</t>
  </si>
  <si>
    <t>政府住房基金及对应专项债务收入安排的支出</t>
  </si>
  <si>
    <t>（十）大中型水库库区基金收入</t>
  </si>
  <si>
    <t>国有土地使用权出让收入及对应专项债务收入安排的支出</t>
  </si>
  <si>
    <t>（十一）彩票公益金收入</t>
  </si>
  <si>
    <t>城市公用事业附加及对应专项债务收入安排的支出</t>
  </si>
  <si>
    <t>（十二）城市基础设施配套费收入</t>
  </si>
  <si>
    <t>国有土地收益基金及对应专项债务收入安排的支出</t>
  </si>
  <si>
    <t>（十三）小型水库移民扶助基金收入</t>
  </si>
  <si>
    <t>农业土地开发资金及对应专项债务收入安排的支出</t>
  </si>
  <si>
    <t>（十四）国家重大水利工程建设基金收入</t>
  </si>
  <si>
    <t>新增建设用地土地有偿使用费及对应专项债务收入安排的支出</t>
  </si>
  <si>
    <t>（十五）无线电频率占用费</t>
  </si>
  <si>
    <t>城市基础设施配套费及对应专项债务收入安排的支出</t>
  </si>
  <si>
    <t>（十六）水土保持补偿费收入</t>
  </si>
  <si>
    <t xml:space="preserve">    污水处理费及对应专项债务收入安排的支出</t>
  </si>
  <si>
    <t>（十七）污水处理费收入</t>
  </si>
  <si>
    <t>（五）农林水支出</t>
  </si>
  <si>
    <t>（十八）彩票发行机构和彩票销售机构的业务费用</t>
  </si>
  <si>
    <t>大中型水库库区基金及对应专项债务收入安排的支出</t>
  </si>
  <si>
    <t>（十九）其他政府性基金收入</t>
  </si>
  <si>
    <t>国家重大水利工程建设基金及对应专项债务收入安排的支出</t>
  </si>
  <si>
    <t xml:space="preserve">  水土保持补偿费安排的支出</t>
  </si>
  <si>
    <t>（六）交通运输支出</t>
  </si>
  <si>
    <t>海南省高等级公路车辆通行附加费及对应专项债务收入安排的支出</t>
  </si>
  <si>
    <t>港口建设费及对应专项债务收入安排的支出</t>
  </si>
  <si>
    <t>民航发展基金支出</t>
  </si>
  <si>
    <t>（七）资源勘探信息等支出</t>
  </si>
  <si>
    <t>无线电频率占用费安排支出</t>
  </si>
  <si>
    <t>新型墙体材料专项基金及对应专项债务收入安排的支出</t>
  </si>
  <si>
    <t>（八）商业服务业等支出</t>
  </si>
  <si>
    <t>旅游发展基金支出</t>
  </si>
  <si>
    <t>（九）其他支出</t>
  </si>
  <si>
    <t>其他政府性基金及对应专项债务收入安排的支出</t>
  </si>
  <si>
    <t>彩票发行销售机构业务费安排的支出</t>
  </si>
  <si>
    <t>彩票公益金及对应专项债务收入安排的支出</t>
  </si>
  <si>
    <t>（十）地方政府专项债务付息支出</t>
  </si>
  <si>
    <t>国有土地使用权出让金债务付息支出</t>
  </si>
  <si>
    <t>其他政府性基金债务付息支出</t>
  </si>
  <si>
    <t>（十一）地方政府专项债务发行费用支出</t>
  </si>
  <si>
    <t>国有土地使用权出让金债务发行费用支出</t>
  </si>
  <si>
    <t>其他政府性基金债务发行费用支出</t>
  </si>
  <si>
    <t>二、债务还本支出</t>
  </si>
  <si>
    <t>（一）国有土地使用权出让金债务收入</t>
  </si>
  <si>
    <t>（一）专项债务还本支出</t>
  </si>
  <si>
    <t>（二）其他政府性基金债务收入</t>
  </si>
  <si>
    <t>1.国有土地使用权出让金债务还本支出</t>
  </si>
  <si>
    <t>2.其他政府性基金债务还本支出</t>
  </si>
  <si>
    <t>（一）政府性基金补助收入</t>
  </si>
  <si>
    <t>（一）政府性基金上解支出</t>
  </si>
  <si>
    <t>（二）上年结余收入</t>
  </si>
  <si>
    <t>（二）调出资金</t>
  </si>
  <si>
    <t>（三）年终结余结转</t>
  </si>
  <si>
    <t>1.调入政府性基金预算资金</t>
  </si>
  <si>
    <t>2.调入专项收入</t>
  </si>
  <si>
    <t>国有土地使用出让金调入专项收入</t>
  </si>
  <si>
    <t>其他政府性基金调入专项收入</t>
  </si>
  <si>
    <t>（四）省转贷专项债务收入</t>
  </si>
  <si>
    <t xml:space="preserve">   1.新增债收入</t>
  </si>
  <si>
    <t>国有土地使用权出让金债务转贷收入</t>
  </si>
  <si>
    <t>其他政府性基金债务转贷收入</t>
  </si>
  <si>
    <t xml:space="preserve">   2.置换债收入</t>
  </si>
  <si>
    <t xml:space="preserve">     国有土地使用权出让金债务收入</t>
  </si>
  <si>
    <t xml:space="preserve">     其他政府性基金债务收入</t>
  </si>
  <si>
    <t>收入总计</t>
  </si>
  <si>
    <t>支出总计</t>
  </si>
  <si>
    <t>备注：新口径指不含从2017年起新转列一般公共预算的新增建设用地有偿使用费等3项基金收入。</t>
  </si>
  <si>
    <t xml:space="preserve">    </t>
  </si>
  <si>
    <t>表4</t>
  </si>
  <si>
    <t>2017年海口市市本级政府性基金预算收支调整情况表</t>
  </si>
  <si>
    <t xml:space="preserve">     水土保持补偿费安排的支出</t>
  </si>
  <si>
    <t>（二）补充还贷准备金</t>
  </si>
  <si>
    <t>（一）政府性基金补助区级支出</t>
  </si>
  <si>
    <t>（二）政府性基金上解支出</t>
  </si>
  <si>
    <t>（三）调出资金</t>
  </si>
  <si>
    <t>（四）年终结余结转</t>
  </si>
  <si>
    <t>表4-1</t>
  </si>
  <si>
    <t>2017年海口市政府性基金预算本级支出表（项级）</t>
  </si>
  <si>
    <t>类</t>
  </si>
  <si>
    <t>款</t>
  </si>
  <si>
    <t>项</t>
  </si>
  <si>
    <t xml:space="preserve">    年预算数</t>
  </si>
  <si>
    <t>（一）城乡社区事务</t>
  </si>
  <si>
    <t>08</t>
  </si>
  <si>
    <t>01</t>
  </si>
  <si>
    <t xml:space="preserve">    征地和拆迁补偿支出</t>
  </si>
  <si>
    <t>02</t>
  </si>
  <si>
    <t xml:space="preserve">    土地开发支出</t>
  </si>
  <si>
    <t>05</t>
  </si>
  <si>
    <t xml:space="preserve">    补助被征地农民支出</t>
  </si>
  <si>
    <t>06</t>
  </si>
  <si>
    <t xml:space="preserve">    土地出让业务支出</t>
  </si>
  <si>
    <t>07</t>
  </si>
  <si>
    <t xml:space="preserve">    廉租住房支出</t>
  </si>
  <si>
    <t xml:space="preserve">    其他国有土地使用权出让收入安排的支出</t>
  </si>
  <si>
    <t>09</t>
  </si>
  <si>
    <t xml:space="preserve">    城市公共设施</t>
  </si>
  <si>
    <t xml:space="preserve">    城市环境卫生</t>
  </si>
  <si>
    <t>99</t>
  </si>
  <si>
    <t xml:space="preserve">    其他城市基础设施配套费安排的支出</t>
  </si>
  <si>
    <t>污水处理费及对应专项债务收入安排的支出</t>
  </si>
  <si>
    <t xml:space="preserve">    其他污水处理费安排支出</t>
  </si>
  <si>
    <t>（二）交通运输支出</t>
  </si>
  <si>
    <t xml:space="preserve">    港口设施</t>
  </si>
  <si>
    <t>（三）商业服务业等支出</t>
  </si>
  <si>
    <t>60</t>
  </si>
  <si>
    <t>04</t>
  </si>
  <si>
    <t xml:space="preserve">    地方旅游开发项目补助</t>
  </si>
  <si>
    <t>（四）其他支出</t>
  </si>
  <si>
    <t xml:space="preserve">    福利彩票销售机构的业务费支出</t>
  </si>
  <si>
    <t xml:space="preserve">    用于社会福利的彩票公益金支出</t>
  </si>
  <si>
    <t>03</t>
  </si>
  <si>
    <t xml:space="preserve">    用于体育事业的彩票公益金支出</t>
  </si>
  <si>
    <t xml:space="preserve">    用于残疾人事业的彩票公益金支出</t>
  </si>
  <si>
    <t>（五）债务付息支出</t>
  </si>
  <si>
    <t>地方政府专项债务付息支出</t>
  </si>
  <si>
    <t>11</t>
  </si>
  <si>
    <t xml:space="preserve">    国有土地使用权出让金债务付息支出</t>
  </si>
  <si>
    <t>本级支出总计</t>
  </si>
  <si>
    <t>表5</t>
  </si>
  <si>
    <t>2017年新增地方政府债券保障项目表</t>
  </si>
  <si>
    <t>万元</t>
  </si>
  <si>
    <t>序号</t>
  </si>
  <si>
    <t>债券类型</t>
  </si>
  <si>
    <t>项目名称</t>
  </si>
  <si>
    <t>建设内容</t>
  </si>
  <si>
    <t>建设性质</t>
  </si>
  <si>
    <t>建设期限</t>
  </si>
  <si>
    <t>总投资</t>
  </si>
  <si>
    <t>2017年计划投资</t>
  </si>
  <si>
    <t>2017年债券拟安排</t>
  </si>
  <si>
    <t>备注</t>
  </si>
  <si>
    <t>一般债券</t>
  </si>
  <si>
    <t>道路桥梁建设项目（城乡配套）</t>
  </si>
  <si>
    <t xml:space="preserve">永和花园保障性住房配套路、新坡镇冼夫人大道工程、龙华菜市场桥涵新建工程、省道S320翁美线海口三仙公路改建工程、幸福路项目、东寨港大道(南段)、长流起步区路网（一期）工程、琼山大道延长线(椰海大道C段)、金垦路延长线市政工程、海府立交第八匝道、滨涯村(海瑞墓)片区市政道路配套工程(二期)、长影环球100周边配套道路、桂林洋基础设施配套路等
</t>
  </si>
  <si>
    <t>代建</t>
  </si>
  <si>
    <t>电子政务改造及交通组织优化项目</t>
  </si>
  <si>
    <t>海口市行政审批系统接入海南省投资项目在线审批监管平台项目、海口市电子政务内网建设工程（一期）项目、海口市复划道路交通标线、部分社区交通组织微循环优化改造项目、城市道路交通精细化管理项目等</t>
  </si>
  <si>
    <t>教育基础设施项目</t>
  </si>
  <si>
    <t>海口市海景中学项目、北师大海口附校和海口培训基地（高中部）、海口市(美兰)示范性综合实践基地等</t>
  </si>
  <si>
    <t>其余缺口部分资金调剂2016年债券结余资金予以安排</t>
  </si>
  <si>
    <t>专项债券</t>
  </si>
  <si>
    <t>土地收储项目</t>
  </si>
  <si>
    <t>拟用于收回灵山镇灵山中学南侧土地、海秀公园项目征收集体土地等</t>
  </si>
  <si>
    <t>土地征收</t>
  </si>
  <si>
    <t>灵山中学南侧土地已完成征收</t>
  </si>
  <si>
    <t>交通扶贫项目专项债券（城乡212）</t>
  </si>
  <si>
    <t>海南省交通基础设施扶贫攻坚战农村公路建设工程海口项目</t>
  </si>
  <si>
    <t>市政道路及配套项目</t>
  </si>
  <si>
    <t>上贤（沙亮）片区棚户区（城中村）改造安置房配套道路、滨涯村(海瑞墓)片区市政道路配套工程(一期)、江东南五街B段、环湖路、江东南五街B段延长线等</t>
  </si>
  <si>
    <t>备注：以上项目均为项目包，包内项目因名目较多无法一一列举。</t>
  </si>
</sst>
</file>

<file path=xl/styles.xml><?xml version="1.0" encoding="utf-8"?>
<styleSheet xmlns="http://schemas.openxmlformats.org/spreadsheetml/2006/main">
  <numFmts count="13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_ "/>
    <numFmt numFmtId="177" formatCode="0.00_);[Red]\(0.00\)"/>
    <numFmt numFmtId="178" formatCode="0_ "/>
    <numFmt numFmtId="179" formatCode="#,##0.00_ "/>
    <numFmt numFmtId="180" formatCode="0;[Red]0"/>
    <numFmt numFmtId="181" formatCode="#,##0_);[Red]\(#,##0\)"/>
    <numFmt numFmtId="182" formatCode="0.0%"/>
    <numFmt numFmtId="183" formatCode="#,##0.0_ "/>
    <numFmt numFmtId="184" formatCode="_-* #,##0_-;\-* #,##0_-;_-* &quot;-&quot;_-;_-@_-"/>
  </numFmts>
  <fonts count="52">
    <font>
      <sz val="11"/>
      <color theme="1"/>
      <name val="宋体"/>
      <charset val="134"/>
      <scheme val="minor"/>
    </font>
    <font>
      <sz val="18"/>
      <color theme="1"/>
      <name val="华文中宋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9"/>
      <name val="黑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  <scheme val="minor"/>
    </font>
    <font>
      <b/>
      <sz val="22"/>
      <color theme="1"/>
      <name val="宋体"/>
      <charset val="134"/>
    </font>
    <font>
      <b/>
      <sz val="12"/>
      <name val="宋体"/>
      <charset val="134"/>
    </font>
    <font>
      <b/>
      <sz val="10"/>
      <name val="黑体"/>
      <charset val="134"/>
    </font>
    <font>
      <sz val="11"/>
      <name val="宋体"/>
      <charset val="134"/>
    </font>
    <font>
      <sz val="10"/>
      <name val="Times New Roman"/>
      <charset val="0"/>
    </font>
    <font>
      <sz val="9"/>
      <name val="宋体"/>
      <charset val="134"/>
    </font>
    <font>
      <b/>
      <sz val="18"/>
      <name val="黑体"/>
      <charset val="134"/>
    </font>
    <font>
      <sz val="10"/>
      <color indexed="8"/>
      <name val="黑体"/>
      <charset val="134"/>
    </font>
    <font>
      <sz val="10"/>
      <name val="黑体"/>
      <charset val="134"/>
    </font>
    <font>
      <b/>
      <sz val="2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indexed="8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b/>
      <sz val="11"/>
      <name val="宋体"/>
      <charset val="134"/>
    </font>
    <font>
      <sz val="12"/>
      <color indexed="12"/>
      <name val="宋体"/>
      <charset val="134"/>
    </font>
    <font>
      <sz val="36"/>
      <name val="宋体"/>
      <charset val="134"/>
    </font>
    <font>
      <sz val="18"/>
      <name val="楷体"/>
      <charset val="134"/>
    </font>
    <font>
      <b/>
      <sz val="14"/>
      <name val="黑体"/>
      <charset val="134"/>
    </font>
    <font>
      <b/>
      <sz val="48"/>
      <name val="宋体"/>
      <charset val="134"/>
    </font>
    <font>
      <b/>
      <sz val="26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2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4" fillId="5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/>
    <xf numFmtId="0" fontId="37" fillId="1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9" fillId="0" borderId="0"/>
    <xf numFmtId="0" fontId="35" fillId="0" borderId="16" applyNumberFormat="0" applyFill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4" fillId="17" borderId="20" applyNumberFormat="0" applyAlignment="0" applyProtection="0">
      <alignment vertical="center"/>
    </xf>
    <xf numFmtId="0" fontId="45" fillId="17" borderId="18" applyNumberFormat="0" applyAlignment="0" applyProtection="0">
      <alignment vertical="center"/>
    </xf>
    <xf numFmtId="0" fontId="46" fillId="18" borderId="21" applyNumberFormat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9" fillId="0" borderId="0"/>
    <xf numFmtId="0" fontId="36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36" fillId="29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37" fillId="11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6" fillId="0" borderId="0"/>
    <xf numFmtId="0" fontId="9" fillId="0" borderId="0">
      <alignment vertical="center" wrapText="1"/>
    </xf>
    <xf numFmtId="0" fontId="9" fillId="0" borderId="0">
      <alignment vertical="center"/>
    </xf>
    <xf numFmtId="0" fontId="16" fillId="0" borderId="0"/>
    <xf numFmtId="0" fontId="9" fillId="0" borderId="0">
      <alignment vertical="center" wrapText="1"/>
    </xf>
    <xf numFmtId="0" fontId="9" fillId="0" borderId="0"/>
    <xf numFmtId="0" fontId="9" fillId="0" borderId="0">
      <alignment vertical="center"/>
    </xf>
    <xf numFmtId="0" fontId="9" fillId="0" borderId="0"/>
  </cellStyleXfs>
  <cellXfs count="3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78" fontId="5" fillId="0" borderId="1" xfId="0" applyNumberFormat="1" applyFont="1" applyFill="1" applyBorder="1" applyAlignment="1" applyProtection="1">
      <alignment horizontal="center" vertical="center" wrapText="1"/>
    </xf>
    <xf numFmtId="178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0" fillId="0" borderId="1" xfId="0" applyNumberFormat="1" applyBorder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178" fontId="5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horizontal="right" vertical="center"/>
    </xf>
    <xf numFmtId="49" fontId="9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179" fontId="10" fillId="0" borderId="0" xfId="64" applyNumberFormat="1" applyFont="1" applyFill="1" applyBorder="1" applyAlignment="1">
      <alignment vertical="center"/>
    </xf>
    <xf numFmtId="180" fontId="10" fillId="0" borderId="0" xfId="64" applyNumberFormat="1" applyFont="1" applyBorder="1" applyAlignment="1">
      <alignment vertical="center"/>
    </xf>
    <xf numFmtId="49" fontId="3" fillId="0" borderId="0" xfId="5" applyNumberFormat="1" applyFont="1" applyFill="1" applyAlignment="1">
      <alignment vertical="center" wrapText="1"/>
    </xf>
    <xf numFmtId="49" fontId="7" fillId="0" borderId="0" xfId="0" applyNumberFormat="1" applyFont="1" applyFill="1" applyAlignment="1">
      <alignment horizontal="right" vertical="center"/>
    </xf>
    <xf numFmtId="49" fontId="7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horizontal="right" vertical="center"/>
    </xf>
    <xf numFmtId="49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179" fontId="10" fillId="0" borderId="1" xfId="64" applyNumberFormat="1" applyFont="1" applyFill="1" applyBorder="1" applyAlignment="1">
      <alignment horizontal="center" vertical="center"/>
    </xf>
    <xf numFmtId="49" fontId="10" fillId="0" borderId="1" xfId="64" applyNumberFormat="1" applyFont="1" applyFill="1" applyBorder="1" applyAlignment="1">
      <alignment horizontal="center" vertical="center"/>
    </xf>
    <xf numFmtId="49" fontId="10" fillId="0" borderId="1" xfId="64" applyNumberFormat="1" applyFont="1" applyBorder="1" applyAlignment="1">
      <alignment horizontal="center" vertical="center"/>
    </xf>
    <xf numFmtId="176" fontId="12" fillId="0" borderId="1" xfId="63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9" fontId="10" fillId="0" borderId="1" xfId="64" applyNumberFormat="1" applyFont="1" applyFill="1" applyBorder="1" applyAlignment="1">
      <alignment horizontal="center" vertical="center"/>
    </xf>
    <xf numFmtId="49" fontId="10" fillId="0" borderId="1" xfId="64" applyNumberFormat="1" applyFont="1" applyFill="1" applyBorder="1" applyAlignment="1">
      <alignment horizontal="center" vertical="center"/>
    </xf>
    <xf numFmtId="49" fontId="10" fillId="0" borderId="1" xfId="64" applyNumberFormat="1" applyFont="1" applyFill="1" applyBorder="1" applyAlignment="1">
      <alignment horizontal="center" vertical="center"/>
    </xf>
    <xf numFmtId="0" fontId="13" fillId="0" borderId="1" xfId="5" applyFont="1" applyFill="1" applyBorder="1" applyAlignment="1" applyProtection="1">
      <alignment horizontal="center" vertical="center"/>
      <protection locked="0"/>
    </xf>
    <xf numFmtId="181" fontId="13" fillId="0" borderId="1" xfId="5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vertical="center"/>
    </xf>
    <xf numFmtId="0" fontId="3" fillId="0" borderId="1" xfId="59" applyFont="1" applyFill="1" applyBorder="1" applyAlignment="1" applyProtection="1">
      <alignment horizontal="center" vertical="center" wrapText="1"/>
      <protection locked="0"/>
    </xf>
    <xf numFmtId="181" fontId="2" fillId="0" borderId="1" xfId="5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vertical="center"/>
    </xf>
    <xf numFmtId="0" fontId="3" fillId="0" borderId="1" xfId="59" applyFont="1" applyFill="1" applyBorder="1" applyAlignment="1" applyProtection="1">
      <alignment horizontal="left" vertical="center"/>
      <protection locked="0"/>
    </xf>
    <xf numFmtId="176" fontId="3" fillId="0" borderId="1" xfId="5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176" fontId="3" fillId="0" borderId="1" xfId="5" applyNumberFormat="1" applyFont="1" applyFill="1" applyBorder="1" applyAlignment="1">
      <alignment horizontal="center" vertical="center" wrapText="1"/>
    </xf>
    <xf numFmtId="181" fontId="3" fillId="0" borderId="1" xfId="5" applyNumberFormat="1" applyFont="1" applyFill="1" applyBorder="1" applyAlignment="1">
      <alignment horizontal="center" vertical="center" wrapText="1"/>
    </xf>
    <xf numFmtId="0" fontId="3" fillId="0" borderId="1" xfId="59" applyFont="1" applyFill="1" applyBorder="1" applyAlignment="1">
      <alignment vertical="center"/>
    </xf>
    <xf numFmtId="0" fontId="3" fillId="0" borderId="1" xfId="59" applyFont="1" applyFill="1" applyBorder="1" applyAlignment="1" applyProtection="1">
      <alignment horizontal="center" vertical="center"/>
      <protection locked="0"/>
    </xf>
    <xf numFmtId="176" fontId="2" fillId="0" borderId="1" xfId="5" applyNumberFormat="1" applyFont="1" applyFill="1" applyBorder="1" applyAlignment="1">
      <alignment horizontal="center" vertical="center" wrapText="1"/>
    </xf>
    <xf numFmtId="176" fontId="2" fillId="0" borderId="1" xfId="5" applyNumberFormat="1" applyFont="1" applyFill="1" applyBorder="1" applyAlignment="1" applyProtection="1">
      <alignment horizontal="center" vertical="center" wrapText="1"/>
    </xf>
    <xf numFmtId="0" fontId="3" fillId="0" borderId="1" xfId="59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62" applyFont="1" applyFill="1" applyBorder="1" applyAlignment="1" applyProtection="1">
      <alignment horizontal="left" vertical="center"/>
      <protection locked="0"/>
    </xf>
    <xf numFmtId="0" fontId="3" fillId="0" borderId="1" xfId="10" applyFont="1" applyFill="1" applyBorder="1" applyAlignment="1">
      <alignment horizontal="left" vertical="center"/>
    </xf>
    <xf numFmtId="3" fontId="3" fillId="0" borderId="1" xfId="5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right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5" applyFont="1" applyFill="1" applyAlignment="1">
      <alignment vertical="center" wrapText="1"/>
    </xf>
    <xf numFmtId="0" fontId="15" fillId="0" borderId="0" xfId="5" applyFont="1" applyFill="1" applyAlignment="1">
      <alignment vertical="center" wrapText="1"/>
    </xf>
    <xf numFmtId="0" fontId="15" fillId="0" borderId="0" xfId="5" applyFont="1" applyFill="1" applyAlignment="1">
      <alignment horizontal="left" vertical="center" wrapText="1" indent="1"/>
    </xf>
    <xf numFmtId="182" fontId="3" fillId="0" borderId="0" xfId="5" applyNumberFormat="1" applyFont="1" applyFill="1" applyAlignment="1">
      <alignment vertical="center" wrapText="1"/>
    </xf>
    <xf numFmtId="181" fontId="3" fillId="0" borderId="0" xfId="5" applyNumberFormat="1" applyFont="1" applyFill="1" applyAlignment="1">
      <alignment vertical="center" wrapText="1"/>
    </xf>
    <xf numFmtId="183" fontId="3" fillId="0" borderId="0" xfId="5" applyNumberFormat="1" applyFont="1" applyFill="1" applyAlignment="1">
      <alignment vertical="center" wrapText="1"/>
    </xf>
    <xf numFmtId="0" fontId="16" fillId="0" borderId="0" xfId="0" applyFont="1" applyFill="1" applyBorder="1" applyAlignment="1"/>
    <xf numFmtId="0" fontId="9" fillId="0" borderId="0" xfId="0" applyFont="1" applyFill="1" applyBorder="1" applyAlignment="1">
      <alignment vertical="center"/>
    </xf>
    <xf numFmtId="49" fontId="9" fillId="0" borderId="0" xfId="5" applyNumberFormat="1" applyFont="1" applyFill="1" applyAlignment="1">
      <alignment vertical="center" wrapText="1"/>
    </xf>
    <xf numFmtId="0" fontId="17" fillId="0" borderId="0" xfId="5" applyFont="1" applyFill="1" applyAlignment="1" applyProtection="1">
      <alignment horizontal="center" vertical="center"/>
    </xf>
    <xf numFmtId="31" fontId="18" fillId="0" borderId="0" xfId="51" applyNumberFormat="1" applyFont="1" applyFill="1" applyAlignment="1">
      <alignment horizontal="left" vertical="center"/>
    </xf>
    <xf numFmtId="0" fontId="13" fillId="0" borderId="0" xfId="5" applyFont="1" applyFill="1" applyAlignment="1" applyProtection="1">
      <alignment vertical="center"/>
      <protection locked="0"/>
    </xf>
    <xf numFmtId="182" fontId="19" fillId="0" borderId="0" xfId="51" applyNumberFormat="1" applyFont="1" applyFill="1" applyBorder="1" applyAlignment="1">
      <alignment vertical="center"/>
    </xf>
    <xf numFmtId="0" fontId="19" fillId="0" borderId="0" xfId="5" applyFont="1" applyFill="1" applyAlignment="1" applyProtection="1">
      <alignment vertical="center"/>
      <protection locked="0"/>
    </xf>
    <xf numFmtId="0" fontId="19" fillId="0" borderId="2" xfId="5" applyFont="1" applyFill="1" applyBorder="1" applyAlignment="1" applyProtection="1">
      <alignment horizontal="center" vertical="center"/>
      <protection locked="0"/>
    </xf>
    <xf numFmtId="0" fontId="19" fillId="0" borderId="3" xfId="5" applyFont="1" applyFill="1" applyBorder="1" applyAlignment="1" applyProtection="1">
      <alignment horizontal="center" vertical="center"/>
      <protection locked="0"/>
    </xf>
    <xf numFmtId="0" fontId="19" fillId="0" borderId="4" xfId="5" applyFont="1" applyFill="1" applyBorder="1" applyAlignment="1" applyProtection="1">
      <alignment horizontal="center" vertical="center"/>
      <protection locked="0"/>
    </xf>
    <xf numFmtId="0" fontId="19" fillId="0" borderId="1" xfId="5" applyFont="1" applyFill="1" applyBorder="1" applyAlignment="1" applyProtection="1">
      <alignment horizontal="center" vertical="center"/>
      <protection locked="0"/>
    </xf>
    <xf numFmtId="181" fontId="19" fillId="0" borderId="5" xfId="59" applyNumberFormat="1" applyFont="1" applyFill="1" applyBorder="1" applyAlignment="1">
      <alignment horizontal="center" vertical="center" wrapText="1"/>
    </xf>
    <xf numFmtId="181" fontId="19" fillId="0" borderId="2" xfId="5" applyNumberFormat="1" applyFont="1" applyFill="1" applyBorder="1" applyAlignment="1">
      <alignment horizontal="center" vertical="center" wrapText="1"/>
    </xf>
    <xf numFmtId="182" fontId="19" fillId="0" borderId="4" xfId="51" applyNumberFormat="1" applyFont="1" applyFill="1" applyBorder="1" applyAlignment="1">
      <alignment horizontal="center" vertical="center" wrapText="1"/>
    </xf>
    <xf numFmtId="182" fontId="19" fillId="0" borderId="1" xfId="51" applyNumberFormat="1" applyFont="1" applyFill="1" applyBorder="1" applyAlignment="1">
      <alignment horizontal="center" vertical="center" wrapText="1"/>
    </xf>
    <xf numFmtId="0" fontId="19" fillId="0" borderId="2" xfId="5" applyFont="1" applyFill="1" applyBorder="1" applyAlignment="1" applyProtection="1">
      <alignment horizontal="center" vertical="center" wrapText="1"/>
      <protection locked="0"/>
    </xf>
    <xf numFmtId="181" fontId="19" fillId="0" borderId="6" xfId="59" applyNumberFormat="1" applyFont="1" applyFill="1" applyBorder="1" applyAlignment="1">
      <alignment horizontal="center" vertical="center" wrapText="1"/>
    </xf>
    <xf numFmtId="176" fontId="19" fillId="0" borderId="1" xfId="50" applyNumberFormat="1" applyFont="1" applyFill="1" applyBorder="1" applyAlignment="1">
      <alignment horizontal="center" vertical="center" wrapText="1"/>
    </xf>
    <xf numFmtId="0" fontId="13" fillId="0" borderId="1" xfId="5" applyFont="1" applyFill="1" applyBorder="1" applyAlignment="1" applyProtection="1">
      <alignment horizontal="center" vertical="center"/>
      <protection locked="0"/>
    </xf>
    <xf numFmtId="176" fontId="13" fillId="0" borderId="1" xfId="51" applyNumberFormat="1" applyFont="1" applyFill="1" applyBorder="1" applyAlignment="1">
      <alignment horizontal="right" vertical="center" wrapText="1"/>
    </xf>
    <xf numFmtId="176" fontId="2" fillId="0" borderId="1" xfId="51" applyNumberFormat="1" applyFont="1" applyFill="1" applyBorder="1" applyAlignment="1">
      <alignment horizontal="right" vertical="center" wrapText="1"/>
    </xf>
    <xf numFmtId="0" fontId="3" fillId="0" borderId="2" xfId="59" applyFont="1" applyFill="1" applyBorder="1" applyAlignment="1" applyProtection="1">
      <alignment horizontal="left" vertical="center"/>
      <protection locked="0"/>
    </xf>
    <xf numFmtId="0" fontId="3" fillId="0" borderId="1" xfId="59" applyFont="1" applyFill="1" applyBorder="1" applyAlignment="1" applyProtection="1">
      <alignment horizontal="left" vertical="center"/>
      <protection locked="0"/>
    </xf>
    <xf numFmtId="176" fontId="3" fillId="0" borderId="1" xfId="5" applyNumberFormat="1" applyFont="1" applyFill="1" applyBorder="1" applyAlignment="1" applyProtection="1">
      <alignment vertical="center"/>
    </xf>
    <xf numFmtId="176" fontId="3" fillId="0" borderId="1" xfId="51" applyNumberFormat="1" applyFont="1" applyFill="1" applyBorder="1" applyAlignment="1">
      <alignment horizontal="right" vertical="center" wrapText="1"/>
    </xf>
    <xf numFmtId="0" fontId="3" fillId="0" borderId="4" xfId="59" applyFont="1" applyFill="1" applyBorder="1" applyAlignment="1" applyProtection="1">
      <alignment vertical="center"/>
      <protection locked="0"/>
    </xf>
    <xf numFmtId="3" fontId="3" fillId="0" borderId="7" xfId="59" applyNumberFormat="1" applyFont="1" applyFill="1" applyBorder="1" applyAlignment="1" applyProtection="1">
      <alignment horizontal="left" vertical="center"/>
    </xf>
    <xf numFmtId="3" fontId="3" fillId="0" borderId="5" xfId="59" applyNumberFormat="1" applyFont="1" applyFill="1" applyBorder="1" applyAlignment="1" applyProtection="1">
      <alignment vertical="center"/>
    </xf>
    <xf numFmtId="0" fontId="3" fillId="0" borderId="4" xfId="59" applyFont="1" applyFill="1" applyBorder="1" applyAlignment="1" applyProtection="1">
      <alignment horizontal="left" vertical="center" indent="2"/>
      <protection locked="0"/>
    </xf>
    <xf numFmtId="0" fontId="3" fillId="0" borderId="0" xfId="59" applyFont="1" applyFill="1" applyAlignment="1">
      <alignment horizontal="left" vertical="center" wrapText="1" indent="1"/>
    </xf>
    <xf numFmtId="0" fontId="3" fillId="0" borderId="4" xfId="59" applyFont="1" applyFill="1" applyBorder="1" applyProtection="1">
      <alignment vertical="center" wrapText="1"/>
      <protection locked="0"/>
    </xf>
    <xf numFmtId="0" fontId="3" fillId="0" borderId="1" xfId="59" applyFont="1" applyFill="1" applyBorder="1" applyAlignment="1" applyProtection="1">
      <alignment horizontal="left" vertical="center" indent="2"/>
      <protection locked="0"/>
    </xf>
    <xf numFmtId="0" fontId="3" fillId="0" borderId="8" xfId="59" applyFont="1" applyFill="1" applyBorder="1" applyAlignment="1" applyProtection="1">
      <alignment horizontal="left" vertical="center" indent="2"/>
      <protection locked="0"/>
    </xf>
    <xf numFmtId="3" fontId="3" fillId="0" borderId="1" xfId="59" applyNumberFormat="1" applyFont="1" applyFill="1" applyBorder="1" applyAlignment="1" applyProtection="1">
      <alignment horizontal="left" vertical="center"/>
    </xf>
    <xf numFmtId="0" fontId="3" fillId="0" borderId="1" xfId="59" applyFont="1" applyFill="1" applyBorder="1" applyAlignment="1">
      <alignment horizontal="left" vertical="center" wrapText="1"/>
    </xf>
    <xf numFmtId="0" fontId="3" fillId="0" borderId="4" xfId="59" applyFont="1" applyFill="1" applyBorder="1" applyAlignment="1" applyProtection="1">
      <alignment horizontal="left" vertical="center"/>
      <protection locked="0"/>
    </xf>
    <xf numFmtId="0" fontId="3" fillId="0" borderId="0" xfId="59" applyFont="1" applyFill="1">
      <alignment vertical="center" wrapText="1"/>
    </xf>
    <xf numFmtId="0" fontId="3" fillId="0" borderId="1" xfId="5" applyFont="1" applyFill="1" applyBorder="1" applyAlignment="1">
      <alignment vertical="center" wrapText="1"/>
    </xf>
    <xf numFmtId="176" fontId="3" fillId="0" borderId="1" xfId="5" applyNumberFormat="1" applyFont="1" applyFill="1" applyBorder="1" applyAlignment="1">
      <alignment vertical="center" wrapText="1"/>
    </xf>
    <xf numFmtId="3" fontId="3" fillId="0" borderId="4" xfId="59" applyNumberFormat="1" applyFont="1" applyFill="1" applyBorder="1" applyAlignment="1" applyProtection="1">
      <alignment vertical="center"/>
    </xf>
    <xf numFmtId="3" fontId="3" fillId="0" borderId="1" xfId="59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>
      <alignment wrapText="1"/>
    </xf>
    <xf numFmtId="0" fontId="3" fillId="0" borderId="0" xfId="59" applyFont="1" applyFill="1" applyAlignment="1">
      <alignment vertical="center" wrapText="1"/>
    </xf>
    <xf numFmtId="0" fontId="3" fillId="0" borderId="1" xfId="5" applyFont="1" applyFill="1" applyBorder="1" applyAlignment="1" applyProtection="1">
      <alignment horizontal="left" vertical="center"/>
      <protection locked="0"/>
    </xf>
    <xf numFmtId="0" fontId="3" fillId="0" borderId="4" xfId="5" applyFont="1" applyFill="1" applyBorder="1" applyAlignment="1" applyProtection="1">
      <alignment horizontal="left" vertical="center"/>
      <protection locked="0"/>
    </xf>
    <xf numFmtId="3" fontId="3" fillId="0" borderId="1" xfId="5" applyNumberFormat="1" applyFont="1" applyFill="1" applyBorder="1" applyAlignment="1" applyProtection="1">
      <alignment vertical="center"/>
    </xf>
    <xf numFmtId="3" fontId="3" fillId="0" borderId="4" xfId="5" applyNumberFormat="1" applyFont="1" applyFill="1" applyBorder="1" applyAlignment="1" applyProtection="1">
      <alignment vertical="center"/>
    </xf>
    <xf numFmtId="3" fontId="3" fillId="0" borderId="9" xfId="5" applyNumberFormat="1" applyFont="1" applyFill="1" applyBorder="1" applyAlignment="1" applyProtection="1">
      <alignment vertical="center"/>
    </xf>
    <xf numFmtId="0" fontId="3" fillId="0" borderId="1" xfId="10" applyFont="1" applyFill="1" applyBorder="1" applyAlignment="1">
      <alignment horizontal="left" vertical="center"/>
    </xf>
    <xf numFmtId="182" fontId="3" fillId="0" borderId="1" xfId="5" applyNumberFormat="1" applyFont="1" applyFill="1" applyBorder="1" applyAlignment="1">
      <alignment vertical="center" wrapText="1"/>
    </xf>
    <xf numFmtId="0" fontId="3" fillId="0" borderId="1" xfId="59" applyFont="1" applyFill="1" applyBorder="1" applyAlignment="1" applyProtection="1">
      <alignment vertical="center"/>
      <protection locked="0"/>
    </xf>
    <xf numFmtId="0" fontId="13" fillId="0" borderId="1" xfId="62" applyFont="1" applyFill="1" applyBorder="1" applyAlignment="1" applyProtection="1">
      <alignment horizontal="center" vertical="center"/>
      <protection locked="0"/>
    </xf>
    <xf numFmtId="0" fontId="3" fillId="0" borderId="1" xfId="59" applyFont="1" applyFill="1" applyBorder="1">
      <alignment vertical="center" wrapText="1"/>
    </xf>
    <xf numFmtId="0" fontId="3" fillId="2" borderId="1" xfId="58" applyFont="1" applyFill="1" applyBorder="1" applyAlignment="1">
      <alignment horizontal="left" vertical="center" wrapText="1"/>
    </xf>
    <xf numFmtId="0" fontId="3" fillId="0" borderId="1" xfId="62" applyFont="1" applyFill="1" applyBorder="1" applyAlignment="1" applyProtection="1">
      <alignment vertical="center"/>
      <protection locked="0"/>
    </xf>
    <xf numFmtId="0" fontId="3" fillId="0" borderId="3" xfId="10" applyFont="1" applyFill="1" applyBorder="1" applyAlignment="1">
      <alignment horizontal="left" vertical="center" indent="2"/>
    </xf>
    <xf numFmtId="0" fontId="3" fillId="0" borderId="3" xfId="62" applyFont="1" applyFill="1" applyBorder="1" applyAlignment="1" applyProtection="1">
      <alignment vertical="center"/>
      <protection locked="0"/>
    </xf>
    <xf numFmtId="0" fontId="3" fillId="0" borderId="1" xfId="10" applyFont="1" applyFill="1" applyBorder="1" applyAlignment="1">
      <alignment horizontal="left" vertical="center" indent="2"/>
    </xf>
    <xf numFmtId="0" fontId="3" fillId="2" borderId="1" xfId="58" applyFont="1" applyFill="1" applyBorder="1" applyAlignment="1">
      <alignment horizontal="left" vertical="center" wrapText="1" indent="2"/>
    </xf>
    <xf numFmtId="0" fontId="3" fillId="0" borderId="1" xfId="60" applyFont="1" applyBorder="1" applyAlignment="1">
      <alignment horizontal="left" vertical="center" wrapText="1"/>
    </xf>
    <xf numFmtId="0" fontId="3" fillId="0" borderId="1" xfId="10" applyFont="1" applyFill="1" applyBorder="1" applyAlignment="1">
      <alignment horizontal="left" indent="2"/>
    </xf>
    <xf numFmtId="176" fontId="2" fillId="3" borderId="1" xfId="51" applyNumberFormat="1" applyFont="1" applyFill="1" applyBorder="1" applyAlignment="1">
      <alignment horizontal="right" vertical="center" wrapText="1"/>
    </xf>
    <xf numFmtId="0" fontId="19" fillId="0" borderId="1" xfId="5" applyFont="1" applyFill="1" applyBorder="1" applyAlignment="1" applyProtection="1">
      <alignment horizontal="left" vertical="center"/>
      <protection locked="0"/>
    </xf>
    <xf numFmtId="176" fontId="19" fillId="0" borderId="1" xfId="51" applyNumberFormat="1" applyFont="1" applyFill="1" applyBorder="1" applyAlignment="1">
      <alignment horizontal="left" vertical="center" wrapText="1" indent="1"/>
    </xf>
    <xf numFmtId="3" fontId="3" fillId="0" borderId="9" xfId="59" applyNumberFormat="1" applyFont="1" applyFill="1" applyBorder="1" applyAlignment="1" applyProtection="1">
      <alignment horizontal="left" vertical="center" indent="1"/>
    </xf>
    <xf numFmtId="0" fontId="3" fillId="2" borderId="3" xfId="61" applyFont="1" applyFill="1" applyBorder="1" applyAlignment="1">
      <alignment horizontal="left" vertical="center" wrapText="1"/>
    </xf>
    <xf numFmtId="0" fontId="3" fillId="2" borderId="3" xfId="61" applyFont="1" applyFill="1" applyBorder="1" applyAlignment="1">
      <alignment horizontal="left" vertical="center" wrapText="1" indent="2"/>
    </xf>
    <xf numFmtId="3" fontId="3" fillId="0" borderId="9" xfId="59" applyNumberFormat="1" applyFont="1" applyFill="1" applyBorder="1" applyAlignment="1" applyProtection="1">
      <alignment horizontal="left" vertical="center" indent="2"/>
    </xf>
    <xf numFmtId="0" fontId="3" fillId="0" borderId="2" xfId="60" applyFont="1" applyBorder="1" applyAlignment="1">
      <alignment horizontal="left" vertical="center"/>
    </xf>
    <xf numFmtId="0" fontId="3" fillId="0" borderId="1" xfId="6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 indent="2"/>
    </xf>
    <xf numFmtId="0" fontId="3" fillId="2" borderId="2" xfId="0" applyFont="1" applyFill="1" applyBorder="1" applyAlignment="1">
      <alignment horizontal="left" vertical="center" wrapText="1" indent="2"/>
    </xf>
    <xf numFmtId="0" fontId="3" fillId="2" borderId="5" xfId="0" applyFont="1" applyFill="1" applyBorder="1" applyAlignment="1">
      <alignment horizontal="left" vertical="center" indent="2"/>
    </xf>
    <xf numFmtId="181" fontId="19" fillId="0" borderId="0" xfId="5" applyNumberFormat="1" applyFont="1" applyFill="1" applyBorder="1" applyAlignment="1" applyProtection="1">
      <alignment horizontal="right" vertical="center"/>
      <protection locked="0"/>
    </xf>
    <xf numFmtId="183" fontId="3" fillId="0" borderId="10" xfId="5" applyNumberFormat="1" applyFont="1" applyFill="1" applyBorder="1" applyAlignment="1">
      <alignment horizontal="right" vertical="center"/>
    </xf>
    <xf numFmtId="0" fontId="19" fillId="0" borderId="11" xfId="5" applyFont="1" applyFill="1" applyBorder="1" applyAlignment="1" applyProtection="1">
      <alignment horizontal="center" vertical="center"/>
      <protection locked="0"/>
    </xf>
    <xf numFmtId="181" fontId="19" fillId="0" borderId="1" xfId="59" applyNumberFormat="1" applyFont="1" applyFill="1" applyBorder="1" applyAlignment="1">
      <alignment horizontal="center" vertical="center" wrapText="1"/>
    </xf>
    <xf numFmtId="181" fontId="19" fillId="0" borderId="3" xfId="5" applyNumberFormat="1" applyFont="1" applyFill="1" applyBorder="1" applyAlignment="1">
      <alignment horizontal="center" vertical="center" wrapText="1"/>
    </xf>
    <xf numFmtId="176" fontId="13" fillId="0" borderId="9" xfId="51" applyNumberFormat="1" applyFont="1" applyFill="1" applyBorder="1" applyAlignment="1">
      <alignment horizontal="right" vertical="center" wrapText="1"/>
    </xf>
    <xf numFmtId="181" fontId="13" fillId="0" borderId="1" xfId="51" applyNumberFormat="1" applyFont="1" applyFill="1" applyBorder="1" applyAlignment="1">
      <alignment horizontal="right" vertical="center" wrapText="1"/>
    </xf>
    <xf numFmtId="181" fontId="3" fillId="0" borderId="1" xfId="5" applyNumberFormat="1" applyFont="1" applyFill="1" applyBorder="1" applyAlignment="1" applyProtection="1">
      <alignment vertical="center"/>
    </xf>
    <xf numFmtId="181" fontId="3" fillId="0" borderId="1" xfId="5" applyNumberFormat="1" applyFont="1" applyFill="1" applyBorder="1" applyAlignment="1" applyProtection="1">
      <alignment vertical="center" wrapText="1"/>
    </xf>
    <xf numFmtId="181" fontId="3" fillId="0" borderId="1" xfId="51" applyNumberFormat="1" applyFont="1" applyFill="1" applyBorder="1" applyAlignment="1">
      <alignment horizontal="right" vertical="center" wrapText="1"/>
    </xf>
    <xf numFmtId="181" fontId="3" fillId="0" borderId="1" xfId="5" applyNumberFormat="1" applyFont="1" applyFill="1" applyBorder="1" applyAlignment="1">
      <alignment vertical="center" wrapText="1"/>
    </xf>
    <xf numFmtId="176" fontId="3" fillId="0" borderId="1" xfId="5" applyNumberFormat="1" applyFont="1" applyFill="1" applyBorder="1" applyAlignment="1" applyProtection="1">
      <alignment vertical="center" wrapText="1"/>
    </xf>
    <xf numFmtId="176" fontId="3" fillId="0" borderId="4" xfId="5" applyNumberFormat="1" applyFont="1" applyFill="1" applyBorder="1" applyAlignment="1" applyProtection="1">
      <alignment vertical="center"/>
    </xf>
    <xf numFmtId="176" fontId="13" fillId="0" borderId="1" xfId="51" applyNumberFormat="1" applyFont="1" applyFill="1" applyBorder="1" applyAlignment="1">
      <alignment vertical="center" wrapText="1"/>
    </xf>
    <xf numFmtId="181" fontId="2" fillId="0" borderId="1" xfId="5" applyNumberFormat="1" applyFont="1" applyFill="1" applyBorder="1" applyAlignment="1" applyProtection="1">
      <alignment vertical="center" wrapText="1"/>
    </xf>
    <xf numFmtId="176" fontId="3" fillId="0" borderId="1" xfId="51" applyNumberFormat="1" applyFont="1" applyFill="1" applyBorder="1" applyAlignment="1">
      <alignment horizontal="left" vertical="center" wrapText="1" indent="1"/>
    </xf>
    <xf numFmtId="181" fontId="3" fillId="0" borderId="1" xfId="51" applyNumberFormat="1" applyFont="1" applyFill="1" applyBorder="1" applyAlignment="1">
      <alignment horizontal="left" vertical="center" wrapText="1" indent="1"/>
    </xf>
    <xf numFmtId="181" fontId="2" fillId="0" borderId="1" xfId="51" applyNumberFormat="1" applyFont="1" applyFill="1" applyBorder="1" applyAlignment="1">
      <alignment horizontal="right" vertical="center" wrapText="1"/>
    </xf>
    <xf numFmtId="176" fontId="3" fillId="0" borderId="1" xfId="5" applyNumberFormat="1" applyFont="1" applyFill="1" applyBorder="1" applyAlignment="1">
      <alignment horizontal="right" vertical="center" wrapText="1"/>
    </xf>
    <xf numFmtId="176" fontId="3" fillId="0" borderId="1" xfId="5" applyNumberFormat="1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>
      <alignment horizontal="left" vertical="center" indent="2"/>
    </xf>
    <xf numFmtId="0" fontId="3" fillId="2" borderId="1" xfId="61" applyFont="1" applyFill="1" applyBorder="1" applyAlignment="1">
      <alignment horizontal="left" vertical="center" wrapText="1"/>
    </xf>
    <xf numFmtId="176" fontId="13" fillId="3" borderId="1" xfId="51" applyNumberFormat="1" applyFont="1" applyFill="1" applyBorder="1" applyAlignment="1">
      <alignment horizontal="right" vertical="center" wrapText="1"/>
    </xf>
    <xf numFmtId="0" fontId="14" fillId="0" borderId="0" xfId="50" applyFont="1" applyFill="1" applyAlignment="1">
      <alignment vertical="center"/>
    </xf>
    <xf numFmtId="0" fontId="3" fillId="0" borderId="0" xfId="50" applyFont="1" applyFill="1" applyAlignment="1">
      <alignment vertical="center"/>
    </xf>
    <xf numFmtId="0" fontId="14" fillId="0" borderId="0" xfId="50" applyFont="1" applyFill="1" applyAlignment="1">
      <alignment horizontal="left" vertical="center"/>
    </xf>
    <xf numFmtId="181" fontId="13" fillId="0" borderId="1" xfId="51" applyNumberFormat="1" applyFont="1" applyFill="1" applyBorder="1" applyAlignment="1">
      <alignment vertical="center" wrapText="1"/>
    </xf>
    <xf numFmtId="181" fontId="13" fillId="3" borderId="1" xfId="51" applyNumberFormat="1" applyFont="1" applyFill="1" applyBorder="1" applyAlignment="1">
      <alignment vertical="center" wrapText="1"/>
    </xf>
    <xf numFmtId="181" fontId="2" fillId="3" borderId="1" xfId="5" applyNumberFormat="1" applyFont="1" applyFill="1" applyBorder="1" applyAlignment="1" applyProtection="1">
      <alignment vertical="center" wrapText="1"/>
    </xf>
    <xf numFmtId="0" fontId="3" fillId="0" borderId="1" xfId="59" applyNumberFormat="1" applyFont="1" applyFill="1" applyBorder="1" applyAlignment="1" applyProtection="1">
      <alignment vertical="center"/>
      <protection locked="0"/>
    </xf>
    <xf numFmtId="0" fontId="3" fillId="0" borderId="1" xfId="59" applyNumberFormat="1" applyFont="1" applyFill="1" applyBorder="1" applyAlignment="1" applyProtection="1">
      <alignment horizontal="left" vertical="center" indent="2"/>
      <protection locked="0"/>
    </xf>
    <xf numFmtId="0" fontId="3" fillId="0" borderId="6" xfId="59" applyNumberFormat="1" applyFont="1" applyFill="1" applyBorder="1" applyAlignment="1">
      <alignment horizontal="left" vertical="center" wrapText="1" indent="1"/>
    </xf>
    <xf numFmtId="0" fontId="3" fillId="0" borderId="1" xfId="59" applyNumberFormat="1" applyFont="1" applyFill="1" applyBorder="1" applyProtection="1">
      <alignment vertical="center" wrapText="1"/>
      <protection locked="0"/>
    </xf>
    <xf numFmtId="0" fontId="3" fillId="0" borderId="9" xfId="59" applyNumberFormat="1" applyFont="1" applyFill="1" applyBorder="1" applyAlignment="1" applyProtection="1">
      <alignment horizontal="left" vertical="center" indent="2"/>
      <protection locked="0"/>
    </xf>
    <xf numFmtId="0" fontId="3" fillId="0" borderId="6" xfId="59" applyNumberFormat="1" applyFont="1" applyFill="1" applyBorder="1">
      <alignment vertical="center" wrapText="1"/>
    </xf>
    <xf numFmtId="0" fontId="3" fillId="0" borderId="9" xfId="59" applyNumberFormat="1" applyFont="1" applyFill="1" applyBorder="1" applyAlignment="1" applyProtection="1">
      <alignment vertical="center"/>
      <protection locked="0"/>
    </xf>
    <xf numFmtId="0" fontId="3" fillId="0" borderId="1" xfId="59" applyNumberFormat="1" applyFont="1" applyFill="1" applyBorder="1">
      <alignment vertical="center" wrapText="1"/>
    </xf>
    <xf numFmtId="0" fontId="3" fillId="0" borderId="1" xfId="62" applyNumberFormat="1" applyFont="1" applyFill="1" applyBorder="1" applyAlignment="1" applyProtection="1">
      <alignment vertical="center"/>
      <protection locked="0"/>
    </xf>
    <xf numFmtId="0" fontId="3" fillId="0" borderId="1" xfId="10" applyNumberFormat="1" applyFont="1" applyFill="1" applyBorder="1" applyAlignment="1">
      <alignment horizontal="left" vertical="center" indent="2"/>
    </xf>
    <xf numFmtId="176" fontId="19" fillId="0" borderId="1" xfId="51" applyNumberFormat="1" applyFont="1" applyFill="1" applyBorder="1" applyAlignment="1">
      <alignment horizontal="right" vertical="center" wrapText="1"/>
    </xf>
    <xf numFmtId="176" fontId="3" fillId="0" borderId="4" xfId="5" applyNumberFormat="1" applyFont="1" applyFill="1" applyBorder="1" applyAlignment="1">
      <alignment vertical="center" wrapText="1"/>
    </xf>
    <xf numFmtId="181" fontId="19" fillId="0" borderId="1" xfId="51" applyNumberFormat="1" applyFont="1" applyFill="1" applyBorder="1" applyAlignment="1">
      <alignment horizontal="left" vertical="center" wrapText="1" indent="1"/>
    </xf>
    <xf numFmtId="176" fontId="3" fillId="0" borderId="1" xfId="51" applyNumberFormat="1" applyFont="1" applyFill="1" applyBorder="1" applyAlignment="1">
      <alignment vertical="center" wrapText="1"/>
    </xf>
    <xf numFmtId="176" fontId="3" fillId="0" borderId="1" xfId="59" applyNumberFormat="1" applyFont="1" applyFill="1" applyBorder="1" applyAlignment="1" applyProtection="1">
      <alignment vertical="center" wrapText="1"/>
    </xf>
    <xf numFmtId="0" fontId="14" fillId="0" borderId="2" xfId="50" applyNumberFormat="1" applyFont="1" applyFill="1" applyBorder="1" applyAlignment="1">
      <alignment horizontal="left" vertical="center"/>
    </xf>
    <xf numFmtId="0" fontId="14" fillId="0" borderId="3" xfId="50" applyNumberFormat="1" applyFont="1" applyFill="1" applyBorder="1" applyAlignment="1">
      <alignment horizontal="left" vertical="center"/>
    </xf>
    <xf numFmtId="0" fontId="14" fillId="0" borderId="4" xfId="5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57" applyFont="1" applyFill="1"/>
    <xf numFmtId="0" fontId="2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76" fontId="21" fillId="0" borderId="1" xfId="63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/>
    </xf>
    <xf numFmtId="176" fontId="2" fillId="0" borderId="1" xfId="22" applyNumberFormat="1" applyFont="1" applyFill="1" applyBorder="1" applyAlignment="1">
      <alignment horizontal="center" vertical="center" wrapText="1"/>
    </xf>
    <xf numFmtId="0" fontId="2" fillId="0" borderId="1" xfId="57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2" fillId="0" borderId="1" xfId="22" applyNumberFormat="1" applyFont="1" applyFill="1" applyBorder="1" applyAlignment="1">
      <alignment horizontal="center" vertical="center"/>
    </xf>
    <xf numFmtId="0" fontId="3" fillId="0" borderId="1" xfId="57" applyNumberFormat="1" applyFont="1" applyFill="1" applyBorder="1" applyAlignment="1">
      <alignment horizontal="center" vertical="center"/>
    </xf>
    <xf numFmtId="176" fontId="3" fillId="0" borderId="1" xfId="22" applyNumberFormat="1" applyFont="1" applyFill="1" applyBorder="1" applyAlignment="1">
      <alignment horizontal="center" vertical="center" wrapText="1"/>
    </xf>
    <xf numFmtId="0" fontId="2" fillId="0" borderId="1" xfId="57" applyFont="1" applyFill="1" applyBorder="1" applyAlignment="1">
      <alignment horizontal="center" vertical="center"/>
    </xf>
    <xf numFmtId="0" fontId="3" fillId="0" borderId="1" xfId="57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0" fontId="12" fillId="0" borderId="1" xfId="65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 wrapText="1"/>
    </xf>
    <xf numFmtId="0" fontId="12" fillId="0" borderId="0" xfId="57" applyFont="1" applyFill="1"/>
    <xf numFmtId="0" fontId="9" fillId="0" borderId="0" xfId="57" applyFont="1" applyFill="1" applyAlignment="1">
      <alignment horizontal="center"/>
    </xf>
    <xf numFmtId="178" fontId="9" fillId="0" borderId="0" xfId="57" applyNumberFormat="1" applyFont="1" applyFill="1" applyAlignment="1">
      <alignment horizontal="center"/>
    </xf>
    <xf numFmtId="0" fontId="23" fillId="0" borderId="0" xfId="57" applyFont="1" applyFill="1" applyAlignment="1">
      <alignment horizontal="center" vertical="center"/>
    </xf>
    <xf numFmtId="178" fontId="24" fillId="0" borderId="0" xfId="57" applyNumberFormat="1" applyFont="1" applyFill="1" applyAlignment="1">
      <alignment horizontal="center" vertical="center"/>
    </xf>
    <xf numFmtId="0" fontId="24" fillId="0" borderId="0" xfId="57" applyFont="1" applyFill="1" applyAlignment="1">
      <alignment horizontal="center" vertical="center"/>
    </xf>
    <xf numFmtId="178" fontId="3" fillId="0" borderId="0" xfId="57" applyNumberFormat="1" applyFont="1" applyFill="1" applyBorder="1" applyAlignment="1">
      <alignment horizontal="center"/>
    </xf>
    <xf numFmtId="0" fontId="3" fillId="0" borderId="0" xfId="57" applyFont="1" applyFill="1" applyBorder="1" applyAlignment="1">
      <alignment horizontal="center"/>
    </xf>
    <xf numFmtId="0" fontId="3" fillId="0" borderId="1" xfId="57" applyFont="1" applyFill="1" applyBorder="1" applyAlignment="1">
      <alignment horizontal="center"/>
    </xf>
    <xf numFmtId="0" fontId="3" fillId="0" borderId="5" xfId="57" applyFont="1" applyFill="1" applyBorder="1" applyAlignment="1">
      <alignment horizontal="center"/>
    </xf>
    <xf numFmtId="178" fontId="3" fillId="0" borderId="5" xfId="57" applyNumberFormat="1" applyFont="1" applyFill="1" applyBorder="1" applyAlignment="1">
      <alignment horizontal="center"/>
    </xf>
    <xf numFmtId="0" fontId="3" fillId="0" borderId="2" xfId="57" applyFont="1" applyFill="1" applyBorder="1" applyAlignment="1">
      <alignment horizontal="center" vertical="center" wrapText="1"/>
    </xf>
    <xf numFmtId="0" fontId="3" fillId="0" borderId="7" xfId="57" applyFont="1" applyFill="1" applyBorder="1" applyAlignment="1">
      <alignment horizontal="center"/>
    </xf>
    <xf numFmtId="0" fontId="3" fillId="0" borderId="11" xfId="57" applyFont="1" applyFill="1" applyBorder="1" applyAlignment="1">
      <alignment horizontal="center"/>
    </xf>
    <xf numFmtId="178" fontId="3" fillId="0" borderId="1" xfId="57" applyNumberFormat="1" applyFont="1" applyFill="1" applyBorder="1" applyAlignment="1">
      <alignment horizontal="center"/>
    </xf>
    <xf numFmtId="0" fontId="3" fillId="0" borderId="1" xfId="57" applyFont="1" applyFill="1" applyBorder="1" applyAlignment="1">
      <alignment horizontal="center" vertical="center" wrapText="1"/>
    </xf>
    <xf numFmtId="0" fontId="3" fillId="0" borderId="9" xfId="57" applyFont="1" applyFill="1" applyBorder="1" applyAlignment="1">
      <alignment horizontal="center" vertical="center" wrapText="1"/>
    </xf>
    <xf numFmtId="178" fontId="3" fillId="0" borderId="1" xfId="57" applyNumberFormat="1" applyFont="1" applyFill="1" applyBorder="1" applyAlignment="1">
      <alignment horizontal="center" vertical="center" wrapText="1"/>
    </xf>
    <xf numFmtId="0" fontId="3" fillId="0" borderId="9" xfId="57" applyFont="1" applyFill="1" applyBorder="1" applyAlignment="1"/>
    <xf numFmtId="176" fontId="2" fillId="0" borderId="1" xfId="22" applyNumberFormat="1" applyFont="1" applyFill="1" applyBorder="1" applyAlignment="1">
      <alignment horizontal="center" vertical="center" wrapText="1"/>
    </xf>
    <xf numFmtId="184" fontId="2" fillId="0" borderId="1" xfId="57" applyNumberFormat="1" applyFont="1" applyFill="1" applyBorder="1" applyAlignment="1">
      <alignment vertical="center"/>
    </xf>
    <xf numFmtId="184" fontId="2" fillId="0" borderId="9" xfId="57" applyNumberFormat="1" applyFont="1" applyFill="1" applyBorder="1" applyAlignment="1">
      <alignment vertical="center"/>
    </xf>
    <xf numFmtId="176" fontId="2" fillId="0" borderId="9" xfId="22" applyNumberFormat="1" applyFont="1" applyFill="1" applyBorder="1" applyAlignment="1">
      <alignment horizontal="center" vertical="center" wrapText="1"/>
    </xf>
    <xf numFmtId="182" fontId="2" fillId="0" borderId="9" xfId="57" applyNumberFormat="1" applyFont="1" applyFill="1" applyBorder="1" applyAlignment="1">
      <alignment horizontal="center" vertical="center" wrapText="1"/>
    </xf>
    <xf numFmtId="176" fontId="2" fillId="0" borderId="1" xfId="22" applyNumberFormat="1" applyFont="1" applyFill="1" applyBorder="1" applyAlignment="1">
      <alignment vertical="center" wrapText="1"/>
    </xf>
    <xf numFmtId="176" fontId="2" fillId="0" borderId="1" xfId="22" applyNumberFormat="1" applyFont="1" applyFill="1" applyBorder="1" applyAlignment="1">
      <alignment vertical="center"/>
    </xf>
    <xf numFmtId="184" fontId="3" fillId="0" borderId="1" xfId="57" applyNumberFormat="1" applyFont="1" applyFill="1" applyBorder="1" applyAlignment="1">
      <alignment horizontal="center" vertical="center"/>
    </xf>
    <xf numFmtId="178" fontId="3" fillId="0" borderId="9" xfId="57" applyNumberFormat="1" applyFont="1" applyFill="1" applyBorder="1" applyAlignment="1">
      <alignment horizontal="center" vertical="center" wrapText="1"/>
    </xf>
    <xf numFmtId="182" fontId="3" fillId="0" borderId="9" xfId="57" applyNumberFormat="1" applyFont="1" applyFill="1" applyBorder="1" applyAlignment="1">
      <alignment horizontal="center" vertical="center" wrapText="1"/>
    </xf>
    <xf numFmtId="176" fontId="3" fillId="0" borderId="1" xfId="40" applyNumberFormat="1" applyFont="1" applyFill="1" applyBorder="1" applyAlignment="1">
      <alignment vertical="center" wrapText="1"/>
    </xf>
    <xf numFmtId="184" fontId="3" fillId="0" borderId="1" xfId="9" applyNumberFormat="1" applyFont="1" applyFill="1" applyBorder="1" applyAlignment="1">
      <alignment vertical="center"/>
    </xf>
    <xf numFmtId="184" fontId="3" fillId="0" borderId="9" xfId="57" applyNumberFormat="1" applyFont="1" applyFill="1" applyBorder="1" applyAlignment="1">
      <alignment vertical="center"/>
    </xf>
    <xf numFmtId="176" fontId="3" fillId="0" borderId="1" xfId="56" applyNumberFormat="1" applyFont="1" applyFill="1" applyBorder="1" applyAlignment="1">
      <alignment vertical="center" wrapText="1"/>
    </xf>
    <xf numFmtId="0" fontId="3" fillId="0" borderId="1" xfId="40" applyFont="1" applyFill="1" applyBorder="1" applyAlignment="1">
      <alignment vertical="center" wrapText="1"/>
    </xf>
    <xf numFmtId="0" fontId="3" fillId="0" borderId="1" xfId="22" applyFont="1" applyFill="1" applyBorder="1" applyAlignment="1">
      <alignment vertical="center" wrapText="1"/>
    </xf>
    <xf numFmtId="184" fontId="3" fillId="0" borderId="1" xfId="57" applyNumberFormat="1" applyFont="1" applyFill="1" applyBorder="1" applyAlignment="1">
      <alignment vertical="center"/>
    </xf>
    <xf numFmtId="0" fontId="2" fillId="0" borderId="1" xfId="57" applyFont="1" applyFill="1" applyBorder="1" applyAlignment="1">
      <alignment vertical="center"/>
    </xf>
    <xf numFmtId="176" fontId="3" fillId="0" borderId="1" xfId="40" applyNumberFormat="1" applyFont="1" applyFill="1" applyBorder="1" applyAlignment="1">
      <alignment horizontal="left" vertical="center"/>
    </xf>
    <xf numFmtId="184" fontId="2" fillId="0" borderId="1" xfId="57" applyNumberFormat="1" applyFont="1" applyFill="1" applyBorder="1" applyAlignment="1">
      <alignment horizontal="center" vertical="center"/>
    </xf>
    <xf numFmtId="176" fontId="3" fillId="0" borderId="1" xfId="22" applyNumberFormat="1" applyFont="1" applyFill="1" applyBorder="1" applyAlignment="1">
      <alignment vertical="center" wrapText="1"/>
    </xf>
    <xf numFmtId="184" fontId="2" fillId="3" borderId="9" xfId="57" applyNumberFormat="1" applyFont="1" applyFill="1" applyBorder="1" applyAlignment="1">
      <alignment vertical="center"/>
    </xf>
    <xf numFmtId="0" fontId="2" fillId="0" borderId="1" xfId="57" applyFont="1" applyFill="1" applyBorder="1" applyAlignment="1">
      <alignment horizontal="center" vertical="center"/>
    </xf>
    <xf numFmtId="0" fontId="3" fillId="0" borderId="1" xfId="57" applyFont="1" applyFill="1" applyBorder="1" applyAlignment="1">
      <alignment vertical="center"/>
    </xf>
    <xf numFmtId="0" fontId="14" fillId="0" borderId="0" xfId="57" applyFont="1" applyFill="1"/>
    <xf numFmtId="184" fontId="2" fillId="3" borderId="1" xfId="57" applyNumberFormat="1" applyFont="1" applyFill="1" applyBorder="1" applyAlignment="1">
      <alignment horizontal="center" vertical="center"/>
    </xf>
    <xf numFmtId="0" fontId="25" fillId="0" borderId="0" xfId="57" applyFont="1" applyFill="1"/>
    <xf numFmtId="184" fontId="3" fillId="0" borderId="5" xfId="57" applyNumberFormat="1" applyFont="1" applyFill="1" applyBorder="1" applyAlignment="1">
      <alignment horizontal="center" vertical="center"/>
    </xf>
    <xf numFmtId="178" fontId="3" fillId="0" borderId="6" xfId="57" applyNumberFormat="1" applyFont="1" applyFill="1" applyBorder="1" applyAlignment="1">
      <alignment horizontal="center" vertical="center" wrapText="1"/>
    </xf>
    <xf numFmtId="182" fontId="3" fillId="0" borderId="6" xfId="57" applyNumberFormat="1" applyFont="1" applyFill="1" applyBorder="1" applyAlignment="1">
      <alignment horizontal="center" vertical="center" wrapText="1"/>
    </xf>
    <xf numFmtId="184" fontId="2" fillId="3" borderId="1" xfId="57" applyNumberFormat="1" applyFont="1" applyFill="1" applyBorder="1" applyAlignment="1">
      <alignment vertical="center"/>
    </xf>
    <xf numFmtId="182" fontId="2" fillId="0" borderId="1" xfId="57" applyNumberFormat="1" applyFont="1" applyFill="1" applyBorder="1" applyAlignment="1">
      <alignment horizontal="center" vertical="center" wrapText="1"/>
    </xf>
    <xf numFmtId="0" fontId="9" fillId="0" borderId="0" xfId="57" applyFont="1" applyFill="1" applyBorder="1" applyAlignment="1">
      <alignment horizontal="center"/>
    </xf>
    <xf numFmtId="178" fontId="2" fillId="0" borderId="0" xfId="57" applyNumberFormat="1" applyFont="1" applyFill="1" applyBorder="1" applyAlignment="1">
      <alignment horizontal="center" vertical="center" wrapText="1"/>
    </xf>
    <xf numFmtId="182" fontId="2" fillId="0" borderId="0" xfId="57" applyNumberFormat="1" applyFont="1" applyFill="1" applyBorder="1" applyAlignment="1">
      <alignment horizontal="center" vertical="center" wrapText="1"/>
    </xf>
    <xf numFmtId="0" fontId="9" fillId="0" borderId="0" xfId="57" applyNumberFormat="1" applyFont="1" applyFill="1" applyAlignment="1">
      <alignment vertical="center" wrapText="1"/>
    </xf>
    <xf numFmtId="182" fontId="2" fillId="0" borderId="0" xfId="57" applyNumberFormat="1" applyFont="1" applyFill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12" fillId="0" borderId="0" xfId="57" applyFont="1"/>
    <xf numFmtId="0" fontId="3" fillId="0" borderId="0" xfId="57" applyFont="1" applyFill="1"/>
    <xf numFmtId="0" fontId="3" fillId="0" borderId="0" xfId="57" applyFont="1" applyFill="1" applyAlignment="1">
      <alignment horizontal="center"/>
    </xf>
    <xf numFmtId="0" fontId="3" fillId="0" borderId="0" xfId="57" applyFont="1" applyFill="1" applyBorder="1" applyAlignment="1">
      <alignment horizontal="right"/>
    </xf>
    <xf numFmtId="184" fontId="2" fillId="0" borderId="9" xfId="57" applyNumberFormat="1" applyFont="1" applyFill="1" applyBorder="1" applyAlignment="1">
      <alignment horizontal="right" vertical="center"/>
    </xf>
    <xf numFmtId="3" fontId="2" fillId="0" borderId="9" xfId="0" applyNumberFormat="1" applyFont="1" applyFill="1" applyBorder="1" applyAlignment="1" applyProtection="1">
      <alignment horizontal="right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176" fontId="3" fillId="0" borderId="1" xfId="22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 applyProtection="1">
      <alignment horizontal="right" vertical="center"/>
    </xf>
    <xf numFmtId="184" fontId="3" fillId="0" borderId="9" xfId="57" applyNumberFormat="1" applyFont="1" applyFill="1" applyBorder="1" applyAlignment="1">
      <alignment horizontal="right" vertical="center"/>
    </xf>
    <xf numFmtId="176" fontId="3" fillId="0" borderId="1" xfId="42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 applyProtection="1">
      <alignment horizontal="right" vertical="center"/>
    </xf>
    <xf numFmtId="176" fontId="3" fillId="0" borderId="1" xfId="22" applyNumberFormat="1" applyFont="1" applyFill="1" applyBorder="1" applyAlignment="1">
      <alignment horizontal="left" vertical="center"/>
    </xf>
    <xf numFmtId="184" fontId="2" fillId="0" borderId="1" xfId="57" applyNumberFormat="1" applyFont="1" applyFill="1" applyBorder="1" applyAlignment="1">
      <alignment horizontal="right" vertical="center"/>
    </xf>
    <xf numFmtId="176" fontId="3" fillId="0" borderId="1" xfId="22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 applyProtection="1">
      <alignment horizontal="right" vertical="center"/>
    </xf>
    <xf numFmtId="0" fontId="3" fillId="0" borderId="5" xfId="57" applyFont="1" applyFill="1" applyBorder="1" applyAlignment="1">
      <alignment vertical="center"/>
    </xf>
    <xf numFmtId="184" fontId="3" fillId="0" borderId="2" xfId="57" applyNumberFormat="1" applyFont="1" applyFill="1" applyBorder="1" applyAlignment="1">
      <alignment horizontal="center" vertical="center"/>
    </xf>
    <xf numFmtId="0" fontId="3" fillId="0" borderId="2" xfId="57" applyFont="1" applyFill="1" applyBorder="1" applyAlignment="1">
      <alignment vertical="center"/>
    </xf>
    <xf numFmtId="184" fontId="3" fillId="0" borderId="1" xfId="57" applyNumberFormat="1" applyFont="1" applyFill="1" applyBorder="1" applyAlignment="1">
      <alignment horizontal="right" vertical="center"/>
    </xf>
    <xf numFmtId="184" fontId="3" fillId="0" borderId="7" xfId="57" applyNumberFormat="1" applyFont="1" applyFill="1" applyBorder="1" applyAlignment="1">
      <alignment horizontal="center" vertical="center"/>
    </xf>
    <xf numFmtId="0" fontId="3" fillId="0" borderId="7" xfId="57" applyFont="1" applyFill="1" applyBorder="1" applyAlignment="1">
      <alignment vertical="center"/>
    </xf>
    <xf numFmtId="184" fontId="2" fillId="3" borderId="1" xfId="57" applyNumberFormat="1" applyFont="1" applyFill="1" applyBorder="1" applyAlignment="1">
      <alignment horizontal="right" vertical="center"/>
    </xf>
    <xf numFmtId="3" fontId="2" fillId="3" borderId="9" xfId="0" applyNumberFormat="1" applyFont="1" applyFill="1" applyBorder="1" applyAlignment="1" applyProtection="1">
      <alignment horizontal="right" vertical="center"/>
    </xf>
    <xf numFmtId="0" fontId="9" fillId="0" borderId="7" xfId="57" applyNumberFormat="1" applyFont="1" applyFill="1" applyBorder="1"/>
    <xf numFmtId="0" fontId="9" fillId="0" borderId="11" xfId="57" applyNumberFormat="1" applyFont="1" applyFill="1" applyBorder="1" applyAlignment="1">
      <alignment horizontal="center"/>
    </xf>
    <xf numFmtId="0" fontId="9" fillId="0" borderId="11" xfId="57" applyNumberFormat="1" applyFont="1" applyFill="1" applyBorder="1"/>
    <xf numFmtId="0" fontId="9" fillId="0" borderId="12" xfId="57" applyNumberFormat="1" applyFont="1" applyFill="1" applyBorder="1" applyAlignment="1">
      <alignment horizontal="center"/>
    </xf>
    <xf numFmtId="0" fontId="9" fillId="0" borderId="13" xfId="57" applyNumberFormat="1" applyFont="1" applyFill="1" applyBorder="1" applyAlignment="1">
      <alignment vertical="center" wrapText="1"/>
    </xf>
    <xf numFmtId="0" fontId="9" fillId="0" borderId="14" xfId="57" applyNumberFormat="1" applyFont="1" applyFill="1" applyBorder="1" applyAlignment="1">
      <alignment horizontal="center"/>
    </xf>
    <xf numFmtId="0" fontId="9" fillId="0" borderId="15" xfId="57" applyNumberFormat="1" applyFont="1" applyFill="1" applyBorder="1"/>
    <xf numFmtId="0" fontId="9" fillId="0" borderId="10" xfId="57" applyNumberFormat="1" applyFont="1" applyFill="1" applyBorder="1" applyAlignment="1">
      <alignment horizontal="center"/>
    </xf>
    <xf numFmtId="0" fontId="9" fillId="0" borderId="10" xfId="57" applyNumberFormat="1" applyFont="1" applyFill="1" applyBorder="1"/>
    <xf numFmtId="0" fontId="9" fillId="0" borderId="8" xfId="57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justify" vertical="center"/>
    </xf>
    <xf numFmtId="0" fontId="30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57" fontId="31" fillId="0" borderId="0" xfId="0" applyNumberFormat="1" applyFont="1" applyFill="1" applyBorder="1" applyAlignment="1">
      <alignment horizontal="center" vertical="center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政府性基金（1-14）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_2015年政府性基金编制（总表）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_附件三之表一：政府模拟预算表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_附件三之表一：政府模拟预算表_2015年全市财力测算1021（10%）简算版" xfId="40"/>
    <cellStyle name="20% - 强调文字颜色 2" xfId="41" builtinId="34"/>
    <cellStyle name="常规_人大报表（第二稿）新科目(九t稿）" xfId="42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常规_2009年政府预算表1-4" xfId="50"/>
    <cellStyle name="常规_2006年全省基金完成情况表1" xfId="51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人大报表（第二稿）新科目(九t稿）_2015年全市财力测算1021（10%）简算版" xfId="56"/>
    <cellStyle name="常规_2015年全市财力测算1021（10%）简算版" xfId="57"/>
    <cellStyle name="常规_附件22015年海南省财政预算调整草案0515_2016年财力测算1117（二切表）" xfId="58"/>
    <cellStyle name="常规_政府性基金（1-14）_基金预算表)" xfId="59"/>
    <cellStyle name="常规_2007年云南省向人大报送政府收支预算表格式编制过程表 2 2" xfId="60"/>
    <cellStyle name="常规_附件22015年海南省财政预算调整草案0515" xfId="61"/>
    <cellStyle name="常规_政府性基金（1-14）_基金预算表（1-18）" xfId="62"/>
    <cellStyle name="常规_全省与省本级执行及预算表（最后稿0121" xfId="63"/>
    <cellStyle name="常规_附件1：海口社会保险基金预算表（滨）" xfId="64"/>
    <cellStyle name="常规_支出总表0128" xfId="65"/>
  </cellStyles>
  <dxfs count="3">
    <dxf>
      <font>
        <b/>
        <i val="0"/>
      </font>
    </dxf>
    <dxf>
      <font>
        <b/>
        <i val="0"/>
      </font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/&#20892;&#21475;&#24037;&#20316;&#2925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任务"/>
      <sheetName val="省农业厅"/>
      <sheetName val="省林业局"/>
      <sheetName val="省水务厅"/>
      <sheetName val="省海洋与渔业厅"/>
      <sheetName val="省扶贫办"/>
      <sheetName val="省农综办"/>
      <sheetName val="省西沙工委"/>
      <sheetName val="省农垦总局"/>
      <sheetName val="模板"/>
      <sheetName val="Sheet1"/>
      <sheetName val="Sheet2"/>
      <sheetName val="Sheet3"/>
      <sheetName val="13 铁路配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6"/>
  <sheetViews>
    <sheetView zoomScale="40" zoomScaleNormal="40" topLeftCell="A3" workbookViewId="0">
      <selection activeCell="A4" sqref="$A4:$XFD4"/>
    </sheetView>
  </sheetViews>
  <sheetFormatPr defaultColWidth="10" defaultRowHeight="46.5" outlineLevelRow="5"/>
  <cols>
    <col min="1" max="1" width="16.25" style="315" customWidth="1"/>
    <col min="2" max="2" width="34.725" style="315" customWidth="1"/>
    <col min="3" max="3" width="16.25" style="315" customWidth="1"/>
    <col min="4" max="4" width="11.1083333333333" style="315" customWidth="1"/>
    <col min="5" max="5" width="30.5583333333333" style="315" customWidth="1"/>
    <col min="6" max="6" width="16.25" style="315" customWidth="1"/>
    <col min="7" max="7" width="21.8083333333333" style="315" customWidth="1"/>
    <col min="8" max="8" width="16.25" style="315" customWidth="1"/>
    <col min="9" max="9" width="8.89166666666667" style="315" customWidth="1"/>
    <col min="10" max="10" width="16.25" style="315" hidden="1" customWidth="1"/>
    <col min="11" max="16384" width="10" style="80"/>
  </cols>
  <sheetData>
    <row r="1" ht="156" customHeight="1" spans="1:1">
      <c r="A1" s="316"/>
    </row>
    <row r="2" ht="156" customHeight="1" spans="1:2">
      <c r="A2" s="317"/>
      <c r="B2" s="317"/>
    </row>
    <row r="3" ht="262.5" customHeight="1" spans="1:10">
      <c r="A3" s="318" t="s">
        <v>0</v>
      </c>
      <c r="B3" s="318"/>
      <c r="C3" s="318"/>
      <c r="D3" s="318"/>
      <c r="E3" s="318"/>
      <c r="F3" s="318"/>
      <c r="G3" s="318"/>
      <c r="H3" s="318"/>
      <c r="I3" s="318"/>
      <c r="J3" s="318"/>
    </row>
    <row r="4" ht="335" customHeight="1"/>
    <row r="5" ht="33.75" spans="1:9">
      <c r="A5" s="319" t="s">
        <v>1</v>
      </c>
      <c r="B5" s="319"/>
      <c r="C5" s="319"/>
      <c r="D5" s="319"/>
      <c r="E5" s="319"/>
      <c r="F5" s="319"/>
      <c r="G5" s="319"/>
      <c r="H5" s="319"/>
      <c r="I5" s="319"/>
    </row>
    <row r="6" ht="33.75" spans="1:9">
      <c r="A6" s="320">
        <v>42948</v>
      </c>
      <c r="B6" s="320"/>
      <c r="C6" s="320"/>
      <c r="D6" s="320"/>
      <c r="E6" s="320"/>
      <c r="F6" s="320"/>
      <c r="G6" s="320"/>
      <c r="H6" s="320"/>
      <c r="I6" s="320"/>
    </row>
  </sheetData>
  <mergeCells count="4">
    <mergeCell ref="A2:B2"/>
    <mergeCell ref="A3:J3"/>
    <mergeCell ref="A5:I5"/>
    <mergeCell ref="A6:I6"/>
  </mergeCells>
  <printOptions horizontalCentered="1"/>
  <pageMargins left="0.75" right="0.75" top="0.979166666666667" bottom="0.979166666666667" header="0.509027777777778" footer="0.509027777777778"/>
  <pageSetup paperSize="8" scale="77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27"/>
    <pageSetUpPr fitToPage="1"/>
  </sheetPr>
  <dimension ref="A1:IH80"/>
  <sheetViews>
    <sheetView zoomScale="70" zoomScaleNormal="70" workbookViewId="0">
      <pane xSplit="1" ySplit="7" topLeftCell="B8" activePane="bottomRight" state="frozen"/>
      <selection/>
      <selection pane="topRight"/>
      <selection pane="bottomLeft"/>
      <selection pane="bottomRight" activeCell="A1" sqref="A1"/>
    </sheetView>
  </sheetViews>
  <sheetFormatPr defaultColWidth="10" defaultRowHeight="14.25"/>
  <cols>
    <col min="1" max="1" width="46.1416666666667" style="202" customWidth="1"/>
    <col min="2" max="4" width="17.5916666666667" style="225" customWidth="1"/>
    <col min="5" max="5" width="48.1416666666667" style="202" customWidth="1"/>
    <col min="6" max="7" width="18.9916666666667" style="202" customWidth="1"/>
    <col min="8" max="8" width="16.975" style="225" customWidth="1"/>
    <col min="9" max="9" width="10" style="202" customWidth="1"/>
    <col min="10" max="240" width="10" style="202"/>
    <col min="241" max="16370" width="10" style="80"/>
  </cols>
  <sheetData>
    <row r="1" spans="1:1">
      <c r="A1" s="202" t="s">
        <v>2</v>
      </c>
    </row>
    <row r="2" ht="38" customHeight="1" spans="1:8">
      <c r="A2" s="227" t="s">
        <v>3</v>
      </c>
      <c r="B2" s="227"/>
      <c r="C2" s="227"/>
      <c r="D2" s="227"/>
      <c r="E2" s="227"/>
      <c r="F2" s="227"/>
      <c r="G2" s="227"/>
      <c r="H2" s="227"/>
    </row>
    <row r="3" ht="21.75" customHeight="1" spans="1:8">
      <c r="A3" s="282"/>
      <c r="B3" s="283"/>
      <c r="C3" s="283"/>
      <c r="D3" s="283"/>
      <c r="E3" s="282"/>
      <c r="F3" s="282"/>
      <c r="G3" s="282"/>
      <c r="H3" s="284" t="s">
        <v>4</v>
      </c>
    </row>
    <row r="4" s="280" customFormat="1" ht="16.65" customHeight="1" spans="1:241">
      <c r="A4" s="232" t="s">
        <v>5</v>
      </c>
      <c r="B4" s="232"/>
      <c r="C4" s="232"/>
      <c r="D4" s="232"/>
      <c r="E4" s="232" t="s">
        <v>6</v>
      </c>
      <c r="F4" s="232"/>
      <c r="G4" s="232"/>
      <c r="H4" s="232"/>
      <c r="I4" s="267"/>
      <c r="J4" s="267"/>
      <c r="K4" s="267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202"/>
      <c r="AW4" s="202"/>
      <c r="AX4" s="202"/>
      <c r="AY4" s="202"/>
      <c r="AZ4" s="202"/>
      <c r="BA4" s="202"/>
      <c r="BB4" s="202"/>
      <c r="BC4" s="202"/>
      <c r="BD4" s="202"/>
      <c r="BE4" s="202"/>
      <c r="BF4" s="202"/>
      <c r="BG4" s="202"/>
      <c r="BH4" s="202"/>
      <c r="BI4" s="202"/>
      <c r="BJ4" s="202"/>
      <c r="BK4" s="202"/>
      <c r="BL4" s="202"/>
      <c r="BM4" s="202"/>
      <c r="BN4" s="202"/>
      <c r="BO4" s="202"/>
      <c r="BP4" s="202"/>
      <c r="BQ4" s="202"/>
      <c r="BR4" s="202"/>
      <c r="BS4" s="202"/>
      <c r="BT4" s="202"/>
      <c r="BU4" s="202"/>
      <c r="BV4" s="202"/>
      <c r="BW4" s="202"/>
      <c r="BX4" s="202"/>
      <c r="BY4" s="202"/>
      <c r="BZ4" s="202"/>
      <c r="CA4" s="202"/>
      <c r="CB4" s="202"/>
      <c r="CC4" s="202"/>
      <c r="CD4" s="202"/>
      <c r="CE4" s="202"/>
      <c r="CF4" s="202"/>
      <c r="CG4" s="202"/>
      <c r="CH4" s="202"/>
      <c r="CI4" s="202"/>
      <c r="CJ4" s="202"/>
      <c r="CK4" s="202"/>
      <c r="CL4" s="202"/>
      <c r="CM4" s="202"/>
      <c r="CN4" s="202"/>
      <c r="CO4" s="202"/>
      <c r="CP4" s="202"/>
      <c r="CQ4" s="202"/>
      <c r="CR4" s="202"/>
      <c r="CS4" s="202"/>
      <c r="CT4" s="202"/>
      <c r="CU4" s="202"/>
      <c r="CV4" s="202"/>
      <c r="CW4" s="202"/>
      <c r="CX4" s="202"/>
      <c r="CY4" s="202"/>
      <c r="CZ4" s="202"/>
      <c r="DA4" s="202"/>
      <c r="DB4" s="202"/>
      <c r="DC4" s="202"/>
      <c r="DD4" s="202"/>
      <c r="DE4" s="202"/>
      <c r="DF4" s="202"/>
      <c r="DG4" s="202"/>
      <c r="DH4" s="202"/>
      <c r="DI4" s="202"/>
      <c r="DJ4" s="202"/>
      <c r="DK4" s="202"/>
      <c r="DL4" s="202"/>
      <c r="DM4" s="202"/>
      <c r="DN4" s="202"/>
      <c r="DO4" s="202"/>
      <c r="DP4" s="202"/>
      <c r="DQ4" s="202"/>
      <c r="DR4" s="202"/>
      <c r="DS4" s="202"/>
      <c r="DT4" s="202"/>
      <c r="DU4" s="202"/>
      <c r="DV4" s="202"/>
      <c r="DW4" s="202"/>
      <c r="DX4" s="202"/>
      <c r="DY4" s="202"/>
      <c r="DZ4" s="202"/>
      <c r="EA4" s="202"/>
      <c r="EB4" s="202"/>
      <c r="EC4" s="202"/>
      <c r="ED4" s="202"/>
      <c r="EE4" s="202"/>
      <c r="EF4" s="202"/>
      <c r="EG4" s="202"/>
      <c r="EH4" s="202"/>
      <c r="EI4" s="202"/>
      <c r="EJ4" s="202"/>
      <c r="EK4" s="202"/>
      <c r="EL4" s="202"/>
      <c r="EM4" s="202"/>
      <c r="EN4" s="202"/>
      <c r="EO4" s="202"/>
      <c r="EP4" s="202"/>
      <c r="EQ4" s="202"/>
      <c r="ER4" s="202"/>
      <c r="ES4" s="202"/>
      <c r="ET4" s="202"/>
      <c r="EU4" s="202"/>
      <c r="EV4" s="202"/>
      <c r="EW4" s="202"/>
      <c r="EX4" s="202"/>
      <c r="EY4" s="202"/>
      <c r="EZ4" s="202"/>
      <c r="FA4" s="202"/>
      <c r="FB4" s="202"/>
      <c r="FC4" s="202"/>
      <c r="FD4" s="202"/>
      <c r="FE4" s="202"/>
      <c r="FF4" s="202"/>
      <c r="FG4" s="202"/>
      <c r="FH4" s="202"/>
      <c r="FI4" s="202"/>
      <c r="FJ4" s="202"/>
      <c r="FK4" s="202"/>
      <c r="FL4" s="202"/>
      <c r="FM4" s="202"/>
      <c r="FN4" s="202"/>
      <c r="FO4" s="202"/>
      <c r="FP4" s="202"/>
      <c r="FQ4" s="202"/>
      <c r="FR4" s="202"/>
      <c r="FS4" s="202"/>
      <c r="FT4" s="202"/>
      <c r="FU4" s="202"/>
      <c r="FV4" s="202"/>
      <c r="FW4" s="202"/>
      <c r="FX4" s="202"/>
      <c r="FY4" s="202"/>
      <c r="FZ4" s="202"/>
      <c r="GA4" s="202"/>
      <c r="GB4" s="202"/>
      <c r="GC4" s="202"/>
      <c r="GD4" s="202"/>
      <c r="GE4" s="202"/>
      <c r="GF4" s="202"/>
      <c r="GG4" s="202"/>
      <c r="GH4" s="202"/>
      <c r="GI4" s="202"/>
      <c r="GJ4" s="202"/>
      <c r="GK4" s="202"/>
      <c r="GL4" s="202"/>
      <c r="GM4" s="202"/>
      <c r="GN4" s="202"/>
      <c r="GO4" s="202"/>
      <c r="GP4" s="202"/>
      <c r="GQ4" s="202"/>
      <c r="GR4" s="202"/>
      <c r="GS4" s="202"/>
      <c r="GT4" s="202"/>
      <c r="GU4" s="202"/>
      <c r="GV4" s="202"/>
      <c r="GW4" s="202"/>
      <c r="GX4" s="202"/>
      <c r="GY4" s="202"/>
      <c r="GZ4" s="202"/>
      <c r="HA4" s="202"/>
      <c r="HB4" s="202"/>
      <c r="HC4" s="202"/>
      <c r="HD4" s="202"/>
      <c r="HE4" s="202"/>
      <c r="HF4" s="202"/>
      <c r="HG4" s="202"/>
      <c r="HH4" s="202"/>
      <c r="HI4" s="202"/>
      <c r="HJ4" s="202"/>
      <c r="HK4" s="202"/>
      <c r="HL4" s="202"/>
      <c r="HM4" s="202"/>
      <c r="HN4" s="202"/>
      <c r="HO4" s="202"/>
      <c r="HP4" s="202"/>
      <c r="HQ4" s="202"/>
      <c r="HR4" s="202"/>
      <c r="HS4" s="202"/>
      <c r="HT4" s="202"/>
      <c r="HU4" s="202"/>
      <c r="HV4" s="202"/>
      <c r="HW4" s="202"/>
      <c r="HX4" s="202"/>
      <c r="HY4" s="202"/>
      <c r="HZ4" s="202"/>
      <c r="IA4" s="202"/>
      <c r="IB4" s="202"/>
      <c r="IC4" s="202"/>
      <c r="ID4" s="202"/>
      <c r="IE4" s="202"/>
      <c r="IF4" s="202"/>
      <c r="IG4" s="80"/>
    </row>
    <row r="5" s="280" customFormat="1" ht="16.65" customHeight="1" spans="1:241">
      <c r="A5" s="235" t="s">
        <v>7</v>
      </c>
      <c r="B5" s="236" t="s">
        <v>8</v>
      </c>
      <c r="C5" s="237"/>
      <c r="D5" s="237"/>
      <c r="E5" s="239" t="s">
        <v>7</v>
      </c>
      <c r="F5" s="239"/>
      <c r="G5" s="239"/>
      <c r="H5" s="232" t="s">
        <v>8</v>
      </c>
      <c r="I5" s="267"/>
      <c r="J5" s="267"/>
      <c r="K5" s="267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2"/>
      <c r="BC5" s="202"/>
      <c r="BD5" s="202"/>
      <c r="BE5" s="202"/>
      <c r="BF5" s="202"/>
      <c r="BG5" s="202"/>
      <c r="BH5" s="202"/>
      <c r="BI5" s="202"/>
      <c r="BJ5" s="202"/>
      <c r="BK5" s="202"/>
      <c r="BL5" s="202"/>
      <c r="BM5" s="202"/>
      <c r="BN5" s="202"/>
      <c r="BO5" s="202"/>
      <c r="BP5" s="202"/>
      <c r="BQ5" s="202"/>
      <c r="BR5" s="202"/>
      <c r="BS5" s="202"/>
      <c r="BT5" s="202"/>
      <c r="BU5" s="202"/>
      <c r="BV5" s="202"/>
      <c r="BW5" s="202"/>
      <c r="BX5" s="202"/>
      <c r="BY5" s="202"/>
      <c r="BZ5" s="202"/>
      <c r="CA5" s="202"/>
      <c r="CB5" s="202"/>
      <c r="CC5" s="202"/>
      <c r="CD5" s="202"/>
      <c r="CE5" s="202"/>
      <c r="CF5" s="202"/>
      <c r="CG5" s="202"/>
      <c r="CH5" s="202"/>
      <c r="CI5" s="202"/>
      <c r="CJ5" s="202"/>
      <c r="CK5" s="202"/>
      <c r="CL5" s="202"/>
      <c r="CM5" s="202"/>
      <c r="CN5" s="202"/>
      <c r="CO5" s="202"/>
      <c r="CP5" s="202"/>
      <c r="CQ5" s="202"/>
      <c r="CR5" s="202"/>
      <c r="CS5" s="202"/>
      <c r="CT5" s="202"/>
      <c r="CU5" s="202"/>
      <c r="CV5" s="202"/>
      <c r="CW5" s="202"/>
      <c r="CX5" s="202"/>
      <c r="CY5" s="202"/>
      <c r="CZ5" s="202"/>
      <c r="DA5" s="202"/>
      <c r="DB5" s="202"/>
      <c r="DC5" s="202"/>
      <c r="DD5" s="202"/>
      <c r="DE5" s="202"/>
      <c r="DF5" s="202"/>
      <c r="DG5" s="202"/>
      <c r="DH5" s="202"/>
      <c r="DI5" s="202"/>
      <c r="DJ5" s="202"/>
      <c r="DK5" s="202"/>
      <c r="DL5" s="202"/>
      <c r="DM5" s="202"/>
      <c r="DN5" s="202"/>
      <c r="DO5" s="202"/>
      <c r="DP5" s="202"/>
      <c r="DQ5" s="202"/>
      <c r="DR5" s="202"/>
      <c r="DS5" s="202"/>
      <c r="DT5" s="202"/>
      <c r="DU5" s="202"/>
      <c r="DV5" s="202"/>
      <c r="DW5" s="202"/>
      <c r="DX5" s="202"/>
      <c r="DY5" s="202"/>
      <c r="DZ5" s="202"/>
      <c r="EA5" s="202"/>
      <c r="EB5" s="202"/>
      <c r="EC5" s="202"/>
      <c r="ED5" s="202"/>
      <c r="EE5" s="202"/>
      <c r="EF5" s="202"/>
      <c r="EG5" s="202"/>
      <c r="EH5" s="202"/>
      <c r="EI5" s="202"/>
      <c r="EJ5" s="202"/>
      <c r="EK5" s="202"/>
      <c r="EL5" s="202"/>
      <c r="EM5" s="202"/>
      <c r="EN5" s="202"/>
      <c r="EO5" s="202"/>
      <c r="EP5" s="202"/>
      <c r="EQ5" s="202"/>
      <c r="ER5" s="202"/>
      <c r="ES5" s="202"/>
      <c r="ET5" s="202"/>
      <c r="EU5" s="202"/>
      <c r="EV5" s="202"/>
      <c r="EW5" s="202"/>
      <c r="EX5" s="202"/>
      <c r="EY5" s="202"/>
      <c r="EZ5" s="202"/>
      <c r="FA5" s="202"/>
      <c r="FB5" s="202"/>
      <c r="FC5" s="202"/>
      <c r="FD5" s="202"/>
      <c r="FE5" s="202"/>
      <c r="FF5" s="202"/>
      <c r="FG5" s="202"/>
      <c r="FH5" s="202"/>
      <c r="FI5" s="202"/>
      <c r="FJ5" s="202"/>
      <c r="FK5" s="202"/>
      <c r="FL5" s="202"/>
      <c r="FM5" s="202"/>
      <c r="FN5" s="202"/>
      <c r="FO5" s="202"/>
      <c r="FP5" s="202"/>
      <c r="FQ5" s="202"/>
      <c r="FR5" s="202"/>
      <c r="FS5" s="202"/>
      <c r="FT5" s="202"/>
      <c r="FU5" s="202"/>
      <c r="FV5" s="202"/>
      <c r="FW5" s="202"/>
      <c r="FX5" s="202"/>
      <c r="FY5" s="202"/>
      <c r="FZ5" s="202"/>
      <c r="GA5" s="202"/>
      <c r="GB5" s="202"/>
      <c r="GC5" s="202"/>
      <c r="GD5" s="202"/>
      <c r="GE5" s="202"/>
      <c r="GF5" s="202"/>
      <c r="GG5" s="202"/>
      <c r="GH5" s="202"/>
      <c r="GI5" s="202"/>
      <c r="GJ5" s="202"/>
      <c r="GK5" s="202"/>
      <c r="GL5" s="202"/>
      <c r="GM5" s="202"/>
      <c r="GN5" s="202"/>
      <c r="GO5" s="202"/>
      <c r="GP5" s="202"/>
      <c r="GQ5" s="202"/>
      <c r="GR5" s="202"/>
      <c r="GS5" s="202"/>
      <c r="GT5" s="202"/>
      <c r="GU5" s="202"/>
      <c r="GV5" s="202"/>
      <c r="GW5" s="202"/>
      <c r="GX5" s="202"/>
      <c r="GY5" s="202"/>
      <c r="GZ5" s="202"/>
      <c r="HA5" s="202"/>
      <c r="HB5" s="202"/>
      <c r="HC5" s="202"/>
      <c r="HD5" s="202"/>
      <c r="HE5" s="202"/>
      <c r="HF5" s="202"/>
      <c r="HG5" s="202"/>
      <c r="HH5" s="202"/>
      <c r="HI5" s="202"/>
      <c r="HJ5" s="202"/>
      <c r="HK5" s="202"/>
      <c r="HL5" s="202"/>
      <c r="HM5" s="202"/>
      <c r="HN5" s="202"/>
      <c r="HO5" s="202"/>
      <c r="HP5" s="202"/>
      <c r="HQ5" s="202"/>
      <c r="HR5" s="202"/>
      <c r="HS5" s="202"/>
      <c r="HT5" s="202"/>
      <c r="HU5" s="202"/>
      <c r="HV5" s="202"/>
      <c r="HW5" s="202"/>
      <c r="HX5" s="202"/>
      <c r="HY5" s="202"/>
      <c r="HZ5" s="202"/>
      <c r="IA5" s="202"/>
      <c r="IB5" s="202"/>
      <c r="IC5" s="202"/>
      <c r="ID5" s="202"/>
      <c r="IE5" s="202"/>
      <c r="IF5" s="202"/>
      <c r="IG5" s="80"/>
    </row>
    <row r="6" s="280" customFormat="1" ht="16.65" customHeight="1" spans="1:241">
      <c r="A6" s="235"/>
      <c r="B6" s="239" t="s">
        <v>9</v>
      </c>
      <c r="C6" s="239" t="s">
        <v>10</v>
      </c>
      <c r="D6" s="239" t="s">
        <v>11</v>
      </c>
      <c r="E6" s="239"/>
      <c r="F6" s="239" t="s">
        <v>9</v>
      </c>
      <c r="G6" s="239" t="s">
        <v>10</v>
      </c>
      <c r="H6" s="239" t="s">
        <v>11</v>
      </c>
      <c r="I6" s="267"/>
      <c r="J6" s="267"/>
      <c r="K6" s="267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2"/>
      <c r="CB6" s="202"/>
      <c r="CC6" s="202"/>
      <c r="CD6" s="202"/>
      <c r="CE6" s="202"/>
      <c r="CF6" s="202"/>
      <c r="CG6" s="202"/>
      <c r="CH6" s="202"/>
      <c r="CI6" s="202"/>
      <c r="CJ6" s="202"/>
      <c r="CK6" s="202"/>
      <c r="CL6" s="202"/>
      <c r="CM6" s="202"/>
      <c r="CN6" s="202"/>
      <c r="CO6" s="202"/>
      <c r="CP6" s="202"/>
      <c r="CQ6" s="202"/>
      <c r="CR6" s="202"/>
      <c r="CS6" s="202"/>
      <c r="CT6" s="202"/>
      <c r="CU6" s="202"/>
      <c r="CV6" s="202"/>
      <c r="CW6" s="202"/>
      <c r="CX6" s="202"/>
      <c r="CY6" s="202"/>
      <c r="CZ6" s="202"/>
      <c r="DA6" s="202"/>
      <c r="DB6" s="202"/>
      <c r="DC6" s="202"/>
      <c r="DD6" s="202"/>
      <c r="DE6" s="202"/>
      <c r="DF6" s="202"/>
      <c r="DG6" s="202"/>
      <c r="DH6" s="202"/>
      <c r="DI6" s="202"/>
      <c r="DJ6" s="202"/>
      <c r="DK6" s="202"/>
      <c r="DL6" s="202"/>
      <c r="DM6" s="202"/>
      <c r="DN6" s="202"/>
      <c r="DO6" s="202"/>
      <c r="DP6" s="202"/>
      <c r="DQ6" s="202"/>
      <c r="DR6" s="202"/>
      <c r="DS6" s="202"/>
      <c r="DT6" s="202"/>
      <c r="DU6" s="202"/>
      <c r="DV6" s="202"/>
      <c r="DW6" s="202"/>
      <c r="DX6" s="202"/>
      <c r="DY6" s="202"/>
      <c r="DZ6" s="202"/>
      <c r="EA6" s="202"/>
      <c r="EB6" s="202"/>
      <c r="EC6" s="202"/>
      <c r="ED6" s="202"/>
      <c r="EE6" s="202"/>
      <c r="EF6" s="202"/>
      <c r="EG6" s="202"/>
      <c r="EH6" s="202"/>
      <c r="EI6" s="202"/>
      <c r="EJ6" s="202"/>
      <c r="EK6" s="202"/>
      <c r="EL6" s="202"/>
      <c r="EM6" s="202"/>
      <c r="EN6" s="202"/>
      <c r="EO6" s="202"/>
      <c r="EP6" s="202"/>
      <c r="EQ6" s="202"/>
      <c r="ER6" s="202"/>
      <c r="ES6" s="202"/>
      <c r="ET6" s="202"/>
      <c r="EU6" s="202"/>
      <c r="EV6" s="202"/>
      <c r="EW6" s="202"/>
      <c r="EX6" s="202"/>
      <c r="EY6" s="202"/>
      <c r="EZ6" s="202"/>
      <c r="FA6" s="202"/>
      <c r="FB6" s="202"/>
      <c r="FC6" s="202"/>
      <c r="FD6" s="202"/>
      <c r="FE6" s="202"/>
      <c r="FF6" s="202"/>
      <c r="FG6" s="202"/>
      <c r="FH6" s="202"/>
      <c r="FI6" s="202"/>
      <c r="FJ6" s="202"/>
      <c r="FK6" s="202"/>
      <c r="FL6" s="202"/>
      <c r="FM6" s="202"/>
      <c r="FN6" s="202"/>
      <c r="FO6" s="202"/>
      <c r="FP6" s="202"/>
      <c r="FQ6" s="202"/>
      <c r="FR6" s="202"/>
      <c r="FS6" s="202"/>
      <c r="FT6" s="202"/>
      <c r="FU6" s="202"/>
      <c r="FV6" s="202"/>
      <c r="FW6" s="202"/>
      <c r="FX6" s="202"/>
      <c r="FY6" s="202"/>
      <c r="FZ6" s="202"/>
      <c r="GA6" s="202"/>
      <c r="GB6" s="202"/>
      <c r="GC6" s="202"/>
      <c r="GD6" s="202"/>
      <c r="GE6" s="202"/>
      <c r="GF6" s="202"/>
      <c r="GG6" s="202"/>
      <c r="GH6" s="202"/>
      <c r="GI6" s="202"/>
      <c r="GJ6" s="202"/>
      <c r="GK6" s="202"/>
      <c r="GL6" s="202"/>
      <c r="GM6" s="202"/>
      <c r="GN6" s="202"/>
      <c r="GO6" s="202"/>
      <c r="GP6" s="202"/>
      <c r="GQ6" s="202"/>
      <c r="GR6" s="202"/>
      <c r="GS6" s="202"/>
      <c r="GT6" s="202"/>
      <c r="GU6" s="202"/>
      <c r="GV6" s="202"/>
      <c r="GW6" s="202"/>
      <c r="GX6" s="202"/>
      <c r="GY6" s="202"/>
      <c r="GZ6" s="202"/>
      <c r="HA6" s="202"/>
      <c r="HB6" s="202"/>
      <c r="HC6" s="202"/>
      <c r="HD6" s="202"/>
      <c r="HE6" s="202"/>
      <c r="HF6" s="202"/>
      <c r="HG6" s="202"/>
      <c r="HH6" s="202"/>
      <c r="HI6" s="202"/>
      <c r="HJ6" s="202"/>
      <c r="HK6" s="202"/>
      <c r="HL6" s="202"/>
      <c r="HM6" s="202"/>
      <c r="HN6" s="202"/>
      <c r="HO6" s="202"/>
      <c r="HP6" s="202"/>
      <c r="HQ6" s="202"/>
      <c r="HR6" s="202"/>
      <c r="HS6" s="202"/>
      <c r="HT6" s="202"/>
      <c r="HU6" s="202"/>
      <c r="HV6" s="202"/>
      <c r="HW6" s="202"/>
      <c r="HX6" s="202"/>
      <c r="HY6" s="202"/>
      <c r="HZ6" s="202"/>
      <c r="IA6" s="202"/>
      <c r="IB6" s="202"/>
      <c r="IC6" s="202"/>
      <c r="ID6" s="202"/>
      <c r="IE6" s="202"/>
      <c r="IF6" s="202"/>
      <c r="IG6" s="80"/>
    </row>
    <row r="7" s="280" customFormat="1" ht="33" customHeight="1" spans="1:241">
      <c r="A7" s="235"/>
      <c r="B7" s="239"/>
      <c r="C7" s="239"/>
      <c r="D7" s="239"/>
      <c r="E7" s="239"/>
      <c r="F7" s="239"/>
      <c r="G7" s="239"/>
      <c r="H7" s="239"/>
      <c r="I7" s="267"/>
      <c r="J7" s="267"/>
      <c r="K7" s="267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  <c r="DE7" s="202"/>
      <c r="DF7" s="202"/>
      <c r="DG7" s="202"/>
      <c r="DH7" s="202"/>
      <c r="DI7" s="202"/>
      <c r="DJ7" s="202"/>
      <c r="DK7" s="202"/>
      <c r="DL7" s="202"/>
      <c r="DM7" s="202"/>
      <c r="DN7" s="202"/>
      <c r="DO7" s="202"/>
      <c r="DP7" s="202"/>
      <c r="DQ7" s="202"/>
      <c r="DR7" s="202"/>
      <c r="DS7" s="202"/>
      <c r="DT7" s="202"/>
      <c r="DU7" s="202"/>
      <c r="DV7" s="202"/>
      <c r="DW7" s="202"/>
      <c r="DX7" s="202"/>
      <c r="DY7" s="202"/>
      <c r="DZ7" s="202"/>
      <c r="EA7" s="202"/>
      <c r="EB7" s="202"/>
      <c r="EC7" s="202"/>
      <c r="ED7" s="202"/>
      <c r="EE7" s="202"/>
      <c r="EF7" s="202"/>
      <c r="EG7" s="202"/>
      <c r="EH7" s="202"/>
      <c r="EI7" s="202"/>
      <c r="EJ7" s="202"/>
      <c r="EK7" s="202"/>
      <c r="EL7" s="202"/>
      <c r="EM7" s="202"/>
      <c r="EN7" s="202"/>
      <c r="EO7" s="202"/>
      <c r="EP7" s="202"/>
      <c r="EQ7" s="202"/>
      <c r="ER7" s="202"/>
      <c r="ES7" s="202"/>
      <c r="ET7" s="202"/>
      <c r="EU7" s="202"/>
      <c r="EV7" s="202"/>
      <c r="EW7" s="202"/>
      <c r="EX7" s="202"/>
      <c r="EY7" s="202"/>
      <c r="EZ7" s="202"/>
      <c r="FA7" s="202"/>
      <c r="FB7" s="202"/>
      <c r="FC7" s="202"/>
      <c r="FD7" s="202"/>
      <c r="FE7" s="202"/>
      <c r="FF7" s="202"/>
      <c r="FG7" s="202"/>
      <c r="FH7" s="202"/>
      <c r="FI7" s="202"/>
      <c r="FJ7" s="202"/>
      <c r="FK7" s="202"/>
      <c r="FL7" s="202"/>
      <c r="FM7" s="202"/>
      <c r="FN7" s="202"/>
      <c r="FO7" s="202"/>
      <c r="FP7" s="202"/>
      <c r="FQ7" s="202"/>
      <c r="FR7" s="202"/>
      <c r="FS7" s="202"/>
      <c r="FT7" s="202"/>
      <c r="FU7" s="202"/>
      <c r="FV7" s="202"/>
      <c r="FW7" s="202"/>
      <c r="FX7" s="202"/>
      <c r="FY7" s="202"/>
      <c r="FZ7" s="202"/>
      <c r="GA7" s="202"/>
      <c r="GB7" s="202"/>
      <c r="GC7" s="202"/>
      <c r="GD7" s="202"/>
      <c r="GE7" s="202"/>
      <c r="GF7" s="202"/>
      <c r="GG7" s="202"/>
      <c r="GH7" s="202"/>
      <c r="GI7" s="202"/>
      <c r="GJ7" s="202"/>
      <c r="GK7" s="202"/>
      <c r="GL7" s="202"/>
      <c r="GM7" s="202"/>
      <c r="GN7" s="202"/>
      <c r="GO7" s="202"/>
      <c r="GP7" s="202"/>
      <c r="GQ7" s="202"/>
      <c r="GR7" s="202"/>
      <c r="GS7" s="202"/>
      <c r="GT7" s="202"/>
      <c r="GU7" s="202"/>
      <c r="GV7" s="202"/>
      <c r="GW7" s="202"/>
      <c r="GX7" s="202"/>
      <c r="GY7" s="202"/>
      <c r="GZ7" s="202"/>
      <c r="HA7" s="202"/>
      <c r="HB7" s="202"/>
      <c r="HC7" s="202"/>
      <c r="HD7" s="202"/>
      <c r="HE7" s="202"/>
      <c r="HF7" s="202"/>
      <c r="HG7" s="202"/>
      <c r="HH7" s="202"/>
      <c r="HI7" s="202"/>
      <c r="HJ7" s="202"/>
      <c r="HK7" s="202"/>
      <c r="HL7" s="202"/>
      <c r="HM7" s="202"/>
      <c r="HN7" s="202"/>
      <c r="HO7" s="202"/>
      <c r="HP7" s="202"/>
      <c r="HQ7" s="202"/>
      <c r="HR7" s="202"/>
      <c r="HS7" s="202"/>
      <c r="HT7" s="202"/>
      <c r="HU7" s="202"/>
      <c r="HV7" s="202"/>
      <c r="HW7" s="202"/>
      <c r="HX7" s="202"/>
      <c r="HY7" s="202"/>
      <c r="HZ7" s="202"/>
      <c r="IA7" s="202"/>
      <c r="IB7" s="202"/>
      <c r="IC7" s="202"/>
      <c r="ID7" s="202"/>
      <c r="IE7" s="202"/>
      <c r="IF7" s="202"/>
      <c r="IG7" s="80"/>
    </row>
    <row r="8" s="80" customFormat="1" ht="16.65" customHeight="1" spans="1:11">
      <c r="A8" s="243" t="s">
        <v>12</v>
      </c>
      <c r="B8" s="285">
        <f>B9+B23</f>
        <v>1199962.7</v>
      </c>
      <c r="C8" s="285">
        <f>C9+C23</f>
        <v>0</v>
      </c>
      <c r="D8" s="285">
        <f>B8+C8</f>
        <v>1199962.7</v>
      </c>
      <c r="E8" s="246" t="s">
        <v>13</v>
      </c>
      <c r="F8" s="286">
        <f>SUM(F9:F30)</f>
        <v>1933580.00429441</v>
      </c>
      <c r="G8" s="286">
        <f>SUM(G9:G30)</f>
        <v>34000</v>
      </c>
      <c r="H8" s="286">
        <f>F8+G8</f>
        <v>1967580.00429441</v>
      </c>
      <c r="I8" s="267"/>
      <c r="J8" s="267"/>
      <c r="K8" s="267"/>
    </row>
    <row r="9" s="281" customFormat="1" ht="16.65" customHeight="1" spans="1:242">
      <c r="A9" s="248" t="s">
        <v>14</v>
      </c>
      <c r="B9" s="285">
        <f>SUM(B10:B22)</f>
        <v>1010369.7</v>
      </c>
      <c r="C9" s="285">
        <f>SUM(C10:C22)</f>
        <v>0</v>
      </c>
      <c r="D9" s="285">
        <f t="shared" ref="D9:D40" si="0">B9+C9</f>
        <v>1010369.7</v>
      </c>
      <c r="E9" s="249" t="s">
        <v>15</v>
      </c>
      <c r="F9" s="287">
        <v>205936.028213453</v>
      </c>
      <c r="G9" s="288"/>
      <c r="H9" s="289">
        <f t="shared" ref="H9:H30" si="1">F9+G9</f>
        <v>205936.028213453</v>
      </c>
      <c r="I9" s="269"/>
      <c r="J9" s="269"/>
      <c r="K9" s="269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4"/>
      <c r="BF9" s="224"/>
      <c r="BG9" s="224"/>
      <c r="BH9" s="224"/>
      <c r="BI9" s="224"/>
      <c r="BJ9" s="224"/>
      <c r="BK9" s="224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4"/>
      <c r="CK9" s="224"/>
      <c r="CL9" s="224"/>
      <c r="CM9" s="224"/>
      <c r="CN9" s="224"/>
      <c r="CO9" s="224"/>
      <c r="CP9" s="224"/>
      <c r="CQ9" s="224"/>
      <c r="CR9" s="224"/>
      <c r="CS9" s="224"/>
      <c r="CT9" s="224"/>
      <c r="CU9" s="224"/>
      <c r="CV9" s="224"/>
      <c r="CW9" s="224"/>
      <c r="CX9" s="224"/>
      <c r="CY9" s="224"/>
      <c r="CZ9" s="224"/>
      <c r="DA9" s="224"/>
      <c r="DB9" s="224"/>
      <c r="DC9" s="224"/>
      <c r="DD9" s="224"/>
      <c r="DE9" s="224"/>
      <c r="DF9" s="224"/>
      <c r="DG9" s="224"/>
      <c r="DH9" s="224"/>
      <c r="DI9" s="224"/>
      <c r="DJ9" s="224"/>
      <c r="DK9" s="224"/>
      <c r="DL9" s="224"/>
      <c r="DM9" s="224"/>
      <c r="DN9" s="224"/>
      <c r="DO9" s="224"/>
      <c r="DP9" s="224"/>
      <c r="DQ9" s="224"/>
      <c r="DR9" s="224"/>
      <c r="DS9" s="224"/>
      <c r="DT9" s="224"/>
      <c r="DU9" s="224"/>
      <c r="DV9" s="224"/>
      <c r="DW9" s="224"/>
      <c r="DX9" s="224"/>
      <c r="DY9" s="224"/>
      <c r="DZ9" s="224"/>
      <c r="EA9" s="224"/>
      <c r="EB9" s="224"/>
      <c r="EC9" s="224"/>
      <c r="ED9" s="224"/>
      <c r="EE9" s="224"/>
      <c r="EF9" s="224"/>
      <c r="EG9" s="224"/>
      <c r="EH9" s="224"/>
      <c r="EI9" s="224"/>
      <c r="EJ9" s="224"/>
      <c r="EK9" s="224"/>
      <c r="EL9" s="224"/>
      <c r="EM9" s="224"/>
      <c r="EN9" s="224"/>
      <c r="EO9" s="224"/>
      <c r="EP9" s="224"/>
      <c r="EQ9" s="224"/>
      <c r="ER9" s="224"/>
      <c r="ES9" s="224"/>
      <c r="ET9" s="224"/>
      <c r="EU9" s="224"/>
      <c r="EV9" s="224"/>
      <c r="EW9" s="224"/>
      <c r="EX9" s="224"/>
      <c r="EY9" s="224"/>
      <c r="EZ9" s="224"/>
      <c r="FA9" s="224"/>
      <c r="FB9" s="224"/>
      <c r="FC9" s="224"/>
      <c r="FD9" s="224"/>
      <c r="FE9" s="224"/>
      <c r="FF9" s="224"/>
      <c r="FG9" s="224"/>
      <c r="FH9" s="224"/>
      <c r="FI9" s="224"/>
      <c r="FJ9" s="224"/>
      <c r="FK9" s="224"/>
      <c r="FL9" s="224"/>
      <c r="FM9" s="224"/>
      <c r="FN9" s="224"/>
      <c r="FO9" s="224"/>
      <c r="FP9" s="224"/>
      <c r="FQ9" s="224"/>
      <c r="FR9" s="224"/>
      <c r="FS9" s="224"/>
      <c r="FT9" s="224"/>
      <c r="FU9" s="224"/>
      <c r="FV9" s="224"/>
      <c r="FW9" s="224"/>
      <c r="FX9" s="224"/>
      <c r="FY9" s="224"/>
      <c r="FZ9" s="224"/>
      <c r="GA9" s="224"/>
      <c r="GB9" s="224"/>
      <c r="GC9" s="224"/>
      <c r="GD9" s="224"/>
      <c r="GE9" s="224"/>
      <c r="GF9" s="224"/>
      <c r="GG9" s="224"/>
      <c r="GH9" s="224"/>
      <c r="GI9" s="224"/>
      <c r="GJ9" s="224"/>
      <c r="GK9" s="224"/>
      <c r="GL9" s="224"/>
      <c r="GM9" s="224"/>
      <c r="GN9" s="224"/>
      <c r="GO9" s="224"/>
      <c r="GP9" s="224"/>
      <c r="GQ9" s="224"/>
      <c r="GR9" s="224"/>
      <c r="GS9" s="224"/>
      <c r="GT9" s="224"/>
      <c r="GU9" s="224"/>
      <c r="GV9" s="224"/>
      <c r="GW9" s="224"/>
      <c r="GX9" s="224"/>
      <c r="GY9" s="224"/>
      <c r="GZ9" s="224"/>
      <c r="HA9" s="224"/>
      <c r="HB9" s="224"/>
      <c r="HC9" s="224"/>
      <c r="HD9" s="224"/>
      <c r="HE9" s="224"/>
      <c r="HF9" s="224"/>
      <c r="HG9" s="224"/>
      <c r="HH9" s="224"/>
      <c r="HI9" s="224"/>
      <c r="HJ9" s="224"/>
      <c r="HK9" s="224"/>
      <c r="HL9" s="224"/>
      <c r="HM9" s="224"/>
      <c r="HN9" s="224"/>
      <c r="HO9" s="224"/>
      <c r="HP9" s="224"/>
      <c r="HQ9" s="224"/>
      <c r="HR9" s="224"/>
      <c r="HS9" s="224"/>
      <c r="HT9" s="224"/>
      <c r="HU9" s="224"/>
      <c r="HV9" s="224"/>
      <c r="HW9" s="224"/>
      <c r="HX9" s="224"/>
      <c r="HY9" s="224"/>
      <c r="HZ9" s="224"/>
      <c r="IA9" s="224"/>
      <c r="IB9" s="224"/>
      <c r="IC9" s="224"/>
      <c r="ID9" s="224"/>
      <c r="IE9" s="224"/>
      <c r="IF9" s="224"/>
      <c r="IG9" s="224"/>
      <c r="IH9" s="224"/>
    </row>
    <row r="10" s="281" customFormat="1" ht="16.65" customHeight="1" spans="1:242">
      <c r="A10" s="263" t="s">
        <v>16</v>
      </c>
      <c r="B10" s="254">
        <v>385570</v>
      </c>
      <c r="C10" s="254"/>
      <c r="D10" s="290">
        <f t="shared" si="0"/>
        <v>385570</v>
      </c>
      <c r="E10" s="249" t="s">
        <v>17</v>
      </c>
      <c r="F10" s="287"/>
      <c r="G10" s="288"/>
      <c r="H10" s="289">
        <f t="shared" si="1"/>
        <v>0</v>
      </c>
      <c r="I10" s="269"/>
      <c r="J10" s="269"/>
      <c r="K10" s="269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4"/>
      <c r="BG10" s="224"/>
      <c r="BH10" s="224"/>
      <c r="BI10" s="224"/>
      <c r="BJ10" s="224"/>
      <c r="BK10" s="224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4"/>
      <c r="CK10" s="224"/>
      <c r="CL10" s="224"/>
      <c r="CM10" s="224"/>
      <c r="CN10" s="224"/>
      <c r="CO10" s="224"/>
      <c r="CP10" s="224"/>
      <c r="CQ10" s="224"/>
      <c r="CR10" s="224"/>
      <c r="CS10" s="224"/>
      <c r="CT10" s="224"/>
      <c r="CU10" s="224"/>
      <c r="CV10" s="224"/>
      <c r="CW10" s="224"/>
      <c r="CX10" s="224"/>
      <c r="CY10" s="224"/>
      <c r="CZ10" s="224"/>
      <c r="DA10" s="224"/>
      <c r="DB10" s="224"/>
      <c r="DC10" s="224"/>
      <c r="DD10" s="224"/>
      <c r="DE10" s="224"/>
      <c r="DF10" s="224"/>
      <c r="DG10" s="224"/>
      <c r="DH10" s="224"/>
      <c r="DI10" s="224"/>
      <c r="DJ10" s="224"/>
      <c r="DK10" s="224"/>
      <c r="DL10" s="224"/>
      <c r="DM10" s="224"/>
      <c r="DN10" s="224"/>
      <c r="DO10" s="224"/>
      <c r="DP10" s="224"/>
      <c r="DQ10" s="224"/>
      <c r="DR10" s="224"/>
      <c r="DS10" s="224"/>
      <c r="DT10" s="224"/>
      <c r="DU10" s="224"/>
      <c r="DV10" s="224"/>
      <c r="DW10" s="224"/>
      <c r="DX10" s="224"/>
      <c r="DY10" s="224"/>
      <c r="DZ10" s="224"/>
      <c r="EA10" s="224"/>
      <c r="EB10" s="224"/>
      <c r="EC10" s="224"/>
      <c r="ED10" s="224"/>
      <c r="EE10" s="224"/>
      <c r="EF10" s="224"/>
      <c r="EG10" s="224"/>
      <c r="EH10" s="224"/>
      <c r="EI10" s="224"/>
      <c r="EJ10" s="224"/>
      <c r="EK10" s="224"/>
      <c r="EL10" s="224"/>
      <c r="EM10" s="224"/>
      <c r="EN10" s="224"/>
      <c r="EO10" s="224"/>
      <c r="EP10" s="224"/>
      <c r="EQ10" s="224"/>
      <c r="ER10" s="224"/>
      <c r="ES10" s="224"/>
      <c r="ET10" s="224"/>
      <c r="EU10" s="224"/>
      <c r="EV10" s="224"/>
      <c r="EW10" s="224"/>
      <c r="EX10" s="224"/>
      <c r="EY10" s="224"/>
      <c r="EZ10" s="224"/>
      <c r="FA10" s="224"/>
      <c r="FB10" s="224"/>
      <c r="FC10" s="224"/>
      <c r="FD10" s="224"/>
      <c r="FE10" s="224"/>
      <c r="FF10" s="224"/>
      <c r="FG10" s="224"/>
      <c r="FH10" s="224"/>
      <c r="FI10" s="224"/>
      <c r="FJ10" s="224"/>
      <c r="FK10" s="224"/>
      <c r="FL10" s="224"/>
      <c r="FM10" s="224"/>
      <c r="FN10" s="224"/>
      <c r="FO10" s="224"/>
      <c r="FP10" s="224"/>
      <c r="FQ10" s="224"/>
      <c r="FR10" s="224"/>
      <c r="FS10" s="224"/>
      <c r="FT10" s="224"/>
      <c r="FU10" s="224"/>
      <c r="FV10" s="224"/>
      <c r="FW10" s="224"/>
      <c r="FX10" s="224"/>
      <c r="FY10" s="224"/>
      <c r="FZ10" s="224"/>
      <c r="GA10" s="224"/>
      <c r="GB10" s="224"/>
      <c r="GC10" s="224"/>
      <c r="GD10" s="224"/>
      <c r="GE10" s="224"/>
      <c r="GF10" s="224"/>
      <c r="GG10" s="224"/>
      <c r="GH10" s="224"/>
      <c r="GI10" s="224"/>
      <c r="GJ10" s="224"/>
      <c r="GK10" s="224"/>
      <c r="GL10" s="224"/>
      <c r="GM10" s="224"/>
      <c r="GN10" s="224"/>
      <c r="GO10" s="224"/>
      <c r="GP10" s="224"/>
      <c r="GQ10" s="224"/>
      <c r="GR10" s="224"/>
      <c r="GS10" s="224"/>
      <c r="GT10" s="224"/>
      <c r="GU10" s="224"/>
      <c r="GV10" s="224"/>
      <c r="GW10" s="224"/>
      <c r="GX10" s="224"/>
      <c r="GY10" s="224"/>
      <c r="GZ10" s="224"/>
      <c r="HA10" s="224"/>
      <c r="HB10" s="224"/>
      <c r="HC10" s="224"/>
      <c r="HD10" s="224"/>
      <c r="HE10" s="224"/>
      <c r="HF10" s="224"/>
      <c r="HG10" s="224"/>
      <c r="HH10" s="224"/>
      <c r="HI10" s="224"/>
      <c r="HJ10" s="224"/>
      <c r="HK10" s="224"/>
      <c r="HL10" s="224"/>
      <c r="HM10" s="224"/>
      <c r="HN10" s="224"/>
      <c r="HO10" s="224"/>
      <c r="HP10" s="224"/>
      <c r="HQ10" s="224"/>
      <c r="HR10" s="224"/>
      <c r="HS10" s="224"/>
      <c r="HT10" s="224"/>
      <c r="HU10" s="224"/>
      <c r="HV10" s="224"/>
      <c r="HW10" s="224"/>
      <c r="HX10" s="224"/>
      <c r="HY10" s="224"/>
      <c r="HZ10" s="224"/>
      <c r="IA10" s="224"/>
      <c r="IB10" s="224"/>
      <c r="IC10" s="224"/>
      <c r="ID10" s="224"/>
      <c r="IE10" s="224"/>
      <c r="IF10" s="224"/>
      <c r="IG10" s="224"/>
      <c r="IH10" s="224"/>
    </row>
    <row r="11" s="281" customFormat="1" ht="16.65" customHeight="1" spans="1:242">
      <c r="A11" s="263" t="s">
        <v>18</v>
      </c>
      <c r="B11" s="254">
        <v>500</v>
      </c>
      <c r="C11" s="254"/>
      <c r="D11" s="290">
        <f t="shared" si="0"/>
        <v>500</v>
      </c>
      <c r="E11" s="249" t="s">
        <v>19</v>
      </c>
      <c r="F11" s="287">
        <v>6738.4547066962</v>
      </c>
      <c r="G11" s="288"/>
      <c r="H11" s="289">
        <f t="shared" si="1"/>
        <v>6738.4547066962</v>
      </c>
      <c r="I11" s="269"/>
      <c r="J11" s="269"/>
      <c r="K11" s="269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4"/>
      <c r="BI11" s="224"/>
      <c r="BJ11" s="224"/>
      <c r="BK11" s="224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  <c r="CM11" s="224"/>
      <c r="CN11" s="224"/>
      <c r="CO11" s="224"/>
      <c r="CP11" s="224"/>
      <c r="CQ11" s="224"/>
      <c r="CR11" s="224"/>
      <c r="CS11" s="224"/>
      <c r="CT11" s="224"/>
      <c r="CU11" s="224"/>
      <c r="CV11" s="224"/>
      <c r="CW11" s="224"/>
      <c r="CX11" s="224"/>
      <c r="CY11" s="224"/>
      <c r="CZ11" s="224"/>
      <c r="DA11" s="224"/>
      <c r="DB11" s="224"/>
      <c r="DC11" s="224"/>
      <c r="DD11" s="224"/>
      <c r="DE11" s="224"/>
      <c r="DF11" s="224"/>
      <c r="DG11" s="224"/>
      <c r="DH11" s="224"/>
      <c r="DI11" s="224"/>
      <c r="DJ11" s="224"/>
      <c r="DK11" s="224"/>
      <c r="DL11" s="224"/>
      <c r="DM11" s="224"/>
      <c r="DN11" s="224"/>
      <c r="DO11" s="224"/>
      <c r="DP11" s="224"/>
      <c r="DQ11" s="224"/>
      <c r="DR11" s="224"/>
      <c r="DS11" s="224"/>
      <c r="DT11" s="224"/>
      <c r="DU11" s="224"/>
      <c r="DV11" s="224"/>
      <c r="DW11" s="224"/>
      <c r="DX11" s="224"/>
      <c r="DY11" s="224"/>
      <c r="DZ11" s="224"/>
      <c r="EA11" s="224"/>
      <c r="EB11" s="224"/>
      <c r="EC11" s="224"/>
      <c r="ED11" s="224"/>
      <c r="EE11" s="224"/>
      <c r="EF11" s="224"/>
      <c r="EG11" s="224"/>
      <c r="EH11" s="224"/>
      <c r="EI11" s="224"/>
      <c r="EJ11" s="224"/>
      <c r="EK11" s="224"/>
      <c r="EL11" s="224"/>
      <c r="EM11" s="224"/>
      <c r="EN11" s="224"/>
      <c r="EO11" s="224"/>
      <c r="EP11" s="224"/>
      <c r="EQ11" s="224"/>
      <c r="ER11" s="224"/>
      <c r="ES11" s="224"/>
      <c r="ET11" s="224"/>
      <c r="EU11" s="224"/>
      <c r="EV11" s="224"/>
      <c r="EW11" s="224"/>
      <c r="EX11" s="224"/>
      <c r="EY11" s="224"/>
      <c r="EZ11" s="224"/>
      <c r="FA11" s="224"/>
      <c r="FB11" s="224"/>
      <c r="FC11" s="224"/>
      <c r="FD11" s="224"/>
      <c r="FE11" s="224"/>
      <c r="FF11" s="224"/>
      <c r="FG11" s="224"/>
      <c r="FH11" s="224"/>
      <c r="FI11" s="224"/>
      <c r="FJ11" s="224"/>
      <c r="FK11" s="224"/>
      <c r="FL11" s="224"/>
      <c r="FM11" s="224"/>
      <c r="FN11" s="224"/>
      <c r="FO11" s="224"/>
      <c r="FP11" s="224"/>
      <c r="FQ11" s="224"/>
      <c r="FR11" s="224"/>
      <c r="FS11" s="224"/>
      <c r="FT11" s="224"/>
      <c r="FU11" s="224"/>
      <c r="FV11" s="224"/>
      <c r="FW11" s="224"/>
      <c r="FX11" s="224"/>
      <c r="FY11" s="224"/>
      <c r="FZ11" s="224"/>
      <c r="GA11" s="224"/>
      <c r="GB11" s="224"/>
      <c r="GC11" s="224"/>
      <c r="GD11" s="224"/>
      <c r="GE11" s="224"/>
      <c r="GF11" s="224"/>
      <c r="GG11" s="224"/>
      <c r="GH11" s="224"/>
      <c r="GI11" s="224"/>
      <c r="GJ11" s="224"/>
      <c r="GK11" s="224"/>
      <c r="GL11" s="224"/>
      <c r="GM11" s="224"/>
      <c r="GN11" s="224"/>
      <c r="GO11" s="224"/>
      <c r="GP11" s="224"/>
      <c r="GQ11" s="224"/>
      <c r="GR11" s="224"/>
      <c r="GS11" s="224"/>
      <c r="GT11" s="224"/>
      <c r="GU11" s="224"/>
      <c r="GV11" s="224"/>
      <c r="GW11" s="224"/>
      <c r="GX11" s="224"/>
      <c r="GY11" s="224"/>
      <c r="GZ11" s="224"/>
      <c r="HA11" s="224"/>
      <c r="HB11" s="224"/>
      <c r="HC11" s="224"/>
      <c r="HD11" s="224"/>
      <c r="HE11" s="224"/>
      <c r="HF11" s="224"/>
      <c r="HG11" s="224"/>
      <c r="HH11" s="224"/>
      <c r="HI11" s="224"/>
      <c r="HJ11" s="224"/>
      <c r="HK11" s="224"/>
      <c r="HL11" s="224"/>
      <c r="HM11" s="224"/>
      <c r="HN11" s="224"/>
      <c r="HO11" s="224"/>
      <c r="HP11" s="224"/>
      <c r="HQ11" s="224"/>
      <c r="HR11" s="224"/>
      <c r="HS11" s="224"/>
      <c r="HT11" s="224"/>
      <c r="HU11" s="224"/>
      <c r="HV11" s="224"/>
      <c r="HW11" s="224"/>
      <c r="HX11" s="224"/>
      <c r="HY11" s="224"/>
      <c r="HZ11" s="224"/>
      <c r="IA11" s="224"/>
      <c r="IB11" s="224"/>
      <c r="IC11" s="224"/>
      <c r="ID11" s="224"/>
      <c r="IE11" s="224"/>
      <c r="IF11" s="224"/>
      <c r="IG11" s="224"/>
      <c r="IH11" s="224"/>
    </row>
    <row r="12" s="281" customFormat="1" ht="16.65" customHeight="1" spans="1:242">
      <c r="A12" s="263" t="s">
        <v>20</v>
      </c>
      <c r="B12" s="254">
        <v>195000</v>
      </c>
      <c r="C12" s="254"/>
      <c r="D12" s="290">
        <f t="shared" si="0"/>
        <v>195000</v>
      </c>
      <c r="E12" s="249" t="s">
        <v>21</v>
      </c>
      <c r="F12" s="287">
        <v>103484.250125619</v>
      </c>
      <c r="G12" s="288"/>
      <c r="H12" s="289">
        <f t="shared" si="1"/>
        <v>103484.250125619</v>
      </c>
      <c r="I12" s="269"/>
      <c r="J12" s="269"/>
      <c r="K12" s="269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24"/>
      <c r="BF12" s="224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  <c r="CM12" s="224"/>
      <c r="CN12" s="224"/>
      <c r="CO12" s="224"/>
      <c r="CP12" s="224"/>
      <c r="CQ12" s="224"/>
      <c r="CR12" s="224"/>
      <c r="CS12" s="224"/>
      <c r="CT12" s="224"/>
      <c r="CU12" s="224"/>
      <c r="CV12" s="224"/>
      <c r="CW12" s="224"/>
      <c r="CX12" s="224"/>
      <c r="CY12" s="224"/>
      <c r="CZ12" s="224"/>
      <c r="DA12" s="224"/>
      <c r="DB12" s="224"/>
      <c r="DC12" s="224"/>
      <c r="DD12" s="224"/>
      <c r="DE12" s="224"/>
      <c r="DF12" s="224"/>
      <c r="DG12" s="224"/>
      <c r="DH12" s="224"/>
      <c r="DI12" s="224"/>
      <c r="DJ12" s="224"/>
      <c r="DK12" s="224"/>
      <c r="DL12" s="224"/>
      <c r="DM12" s="224"/>
      <c r="DN12" s="224"/>
      <c r="DO12" s="224"/>
      <c r="DP12" s="224"/>
      <c r="DQ12" s="224"/>
      <c r="DR12" s="224"/>
      <c r="DS12" s="224"/>
      <c r="DT12" s="224"/>
      <c r="DU12" s="224"/>
      <c r="DV12" s="224"/>
      <c r="DW12" s="224"/>
      <c r="DX12" s="224"/>
      <c r="DY12" s="224"/>
      <c r="DZ12" s="224"/>
      <c r="EA12" s="224"/>
      <c r="EB12" s="224"/>
      <c r="EC12" s="224"/>
      <c r="ED12" s="224"/>
      <c r="EE12" s="224"/>
      <c r="EF12" s="224"/>
      <c r="EG12" s="224"/>
      <c r="EH12" s="224"/>
      <c r="EI12" s="224"/>
      <c r="EJ12" s="224"/>
      <c r="EK12" s="224"/>
      <c r="EL12" s="224"/>
      <c r="EM12" s="224"/>
      <c r="EN12" s="224"/>
      <c r="EO12" s="224"/>
      <c r="EP12" s="224"/>
      <c r="EQ12" s="224"/>
      <c r="ER12" s="224"/>
      <c r="ES12" s="224"/>
      <c r="ET12" s="224"/>
      <c r="EU12" s="224"/>
      <c r="EV12" s="224"/>
      <c r="EW12" s="224"/>
      <c r="EX12" s="224"/>
      <c r="EY12" s="224"/>
      <c r="EZ12" s="224"/>
      <c r="FA12" s="224"/>
      <c r="FB12" s="224"/>
      <c r="FC12" s="224"/>
      <c r="FD12" s="224"/>
      <c r="FE12" s="224"/>
      <c r="FF12" s="224"/>
      <c r="FG12" s="224"/>
      <c r="FH12" s="224"/>
      <c r="FI12" s="224"/>
      <c r="FJ12" s="224"/>
      <c r="FK12" s="224"/>
      <c r="FL12" s="224"/>
      <c r="FM12" s="224"/>
      <c r="FN12" s="224"/>
      <c r="FO12" s="224"/>
      <c r="FP12" s="224"/>
      <c r="FQ12" s="224"/>
      <c r="FR12" s="224"/>
      <c r="FS12" s="224"/>
      <c r="FT12" s="224"/>
      <c r="FU12" s="224"/>
      <c r="FV12" s="224"/>
      <c r="FW12" s="224"/>
      <c r="FX12" s="224"/>
      <c r="FY12" s="224"/>
      <c r="FZ12" s="224"/>
      <c r="GA12" s="224"/>
      <c r="GB12" s="224"/>
      <c r="GC12" s="224"/>
      <c r="GD12" s="224"/>
      <c r="GE12" s="224"/>
      <c r="GF12" s="224"/>
      <c r="GG12" s="224"/>
      <c r="GH12" s="224"/>
      <c r="GI12" s="224"/>
      <c r="GJ12" s="224"/>
      <c r="GK12" s="224"/>
      <c r="GL12" s="224"/>
      <c r="GM12" s="224"/>
      <c r="GN12" s="224"/>
      <c r="GO12" s="224"/>
      <c r="GP12" s="224"/>
      <c r="GQ12" s="224"/>
      <c r="GR12" s="224"/>
      <c r="GS12" s="224"/>
      <c r="GT12" s="224"/>
      <c r="GU12" s="224"/>
      <c r="GV12" s="224"/>
      <c r="GW12" s="224"/>
      <c r="GX12" s="224"/>
      <c r="GY12" s="224"/>
      <c r="GZ12" s="224"/>
      <c r="HA12" s="224"/>
      <c r="HB12" s="224"/>
      <c r="HC12" s="224"/>
      <c r="HD12" s="224"/>
      <c r="HE12" s="224"/>
      <c r="HF12" s="224"/>
      <c r="HG12" s="224"/>
      <c r="HH12" s="224"/>
      <c r="HI12" s="224"/>
      <c r="HJ12" s="224"/>
      <c r="HK12" s="224"/>
      <c r="HL12" s="224"/>
      <c r="HM12" s="224"/>
      <c r="HN12" s="224"/>
      <c r="HO12" s="224"/>
      <c r="HP12" s="224"/>
      <c r="HQ12" s="224"/>
      <c r="HR12" s="224"/>
      <c r="HS12" s="224"/>
      <c r="HT12" s="224"/>
      <c r="HU12" s="224"/>
      <c r="HV12" s="224"/>
      <c r="HW12" s="224"/>
      <c r="HX12" s="224"/>
      <c r="HY12" s="224"/>
      <c r="HZ12" s="224"/>
      <c r="IA12" s="224"/>
      <c r="IB12" s="224"/>
      <c r="IC12" s="224"/>
      <c r="ID12" s="224"/>
      <c r="IE12" s="224"/>
      <c r="IF12" s="224"/>
      <c r="IG12" s="224"/>
      <c r="IH12" s="224"/>
    </row>
    <row r="13" s="281" customFormat="1" ht="16.65" customHeight="1" spans="1:242">
      <c r="A13" s="263" t="s">
        <v>22</v>
      </c>
      <c r="B13" s="254">
        <v>53000</v>
      </c>
      <c r="C13" s="254"/>
      <c r="D13" s="290">
        <f t="shared" si="0"/>
        <v>53000</v>
      </c>
      <c r="E13" s="249" t="s">
        <v>23</v>
      </c>
      <c r="F13" s="287">
        <v>315618.658763366</v>
      </c>
      <c r="G13" s="288">
        <f>10000</f>
        <v>10000</v>
      </c>
      <c r="H13" s="289">
        <f t="shared" si="1"/>
        <v>325618.658763366</v>
      </c>
      <c r="I13" s="269"/>
      <c r="J13" s="269"/>
      <c r="K13" s="269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4"/>
      <c r="CM13" s="224"/>
      <c r="CN13" s="224"/>
      <c r="CO13" s="224"/>
      <c r="CP13" s="224"/>
      <c r="CQ13" s="224"/>
      <c r="CR13" s="224"/>
      <c r="CS13" s="224"/>
      <c r="CT13" s="224"/>
      <c r="CU13" s="224"/>
      <c r="CV13" s="224"/>
      <c r="CW13" s="224"/>
      <c r="CX13" s="224"/>
      <c r="CY13" s="224"/>
      <c r="CZ13" s="224"/>
      <c r="DA13" s="224"/>
      <c r="DB13" s="224"/>
      <c r="DC13" s="224"/>
      <c r="DD13" s="224"/>
      <c r="DE13" s="224"/>
      <c r="DF13" s="224"/>
      <c r="DG13" s="224"/>
      <c r="DH13" s="224"/>
      <c r="DI13" s="224"/>
      <c r="DJ13" s="224"/>
      <c r="DK13" s="224"/>
      <c r="DL13" s="224"/>
      <c r="DM13" s="224"/>
      <c r="DN13" s="224"/>
      <c r="DO13" s="224"/>
      <c r="DP13" s="224"/>
      <c r="DQ13" s="224"/>
      <c r="DR13" s="224"/>
      <c r="DS13" s="224"/>
      <c r="DT13" s="224"/>
      <c r="DU13" s="224"/>
      <c r="DV13" s="224"/>
      <c r="DW13" s="224"/>
      <c r="DX13" s="224"/>
      <c r="DY13" s="224"/>
      <c r="DZ13" s="224"/>
      <c r="EA13" s="224"/>
      <c r="EB13" s="224"/>
      <c r="EC13" s="224"/>
      <c r="ED13" s="224"/>
      <c r="EE13" s="224"/>
      <c r="EF13" s="224"/>
      <c r="EG13" s="224"/>
      <c r="EH13" s="224"/>
      <c r="EI13" s="224"/>
      <c r="EJ13" s="224"/>
      <c r="EK13" s="224"/>
      <c r="EL13" s="224"/>
      <c r="EM13" s="224"/>
      <c r="EN13" s="224"/>
      <c r="EO13" s="224"/>
      <c r="EP13" s="224"/>
      <c r="EQ13" s="224"/>
      <c r="ER13" s="224"/>
      <c r="ES13" s="224"/>
      <c r="ET13" s="224"/>
      <c r="EU13" s="224"/>
      <c r="EV13" s="224"/>
      <c r="EW13" s="224"/>
      <c r="EX13" s="224"/>
      <c r="EY13" s="224"/>
      <c r="EZ13" s="224"/>
      <c r="FA13" s="224"/>
      <c r="FB13" s="224"/>
      <c r="FC13" s="224"/>
      <c r="FD13" s="224"/>
      <c r="FE13" s="224"/>
      <c r="FF13" s="224"/>
      <c r="FG13" s="224"/>
      <c r="FH13" s="224"/>
      <c r="FI13" s="224"/>
      <c r="FJ13" s="224"/>
      <c r="FK13" s="224"/>
      <c r="FL13" s="224"/>
      <c r="FM13" s="224"/>
      <c r="FN13" s="224"/>
      <c r="FO13" s="224"/>
      <c r="FP13" s="224"/>
      <c r="FQ13" s="224"/>
      <c r="FR13" s="224"/>
      <c r="FS13" s="224"/>
      <c r="FT13" s="224"/>
      <c r="FU13" s="224"/>
      <c r="FV13" s="224"/>
      <c r="FW13" s="224"/>
      <c r="FX13" s="224"/>
      <c r="FY13" s="224"/>
      <c r="FZ13" s="224"/>
      <c r="GA13" s="224"/>
      <c r="GB13" s="224"/>
      <c r="GC13" s="224"/>
      <c r="GD13" s="224"/>
      <c r="GE13" s="224"/>
      <c r="GF13" s="224"/>
      <c r="GG13" s="224"/>
      <c r="GH13" s="224"/>
      <c r="GI13" s="224"/>
      <c r="GJ13" s="224"/>
      <c r="GK13" s="224"/>
      <c r="GL13" s="224"/>
      <c r="GM13" s="224"/>
      <c r="GN13" s="224"/>
      <c r="GO13" s="224"/>
      <c r="GP13" s="224"/>
      <c r="GQ13" s="224"/>
      <c r="GR13" s="224"/>
      <c r="GS13" s="224"/>
      <c r="GT13" s="224"/>
      <c r="GU13" s="224"/>
      <c r="GV13" s="224"/>
      <c r="GW13" s="224"/>
      <c r="GX13" s="224"/>
      <c r="GY13" s="224"/>
      <c r="GZ13" s="224"/>
      <c r="HA13" s="224"/>
      <c r="HB13" s="224"/>
      <c r="HC13" s="224"/>
      <c r="HD13" s="224"/>
      <c r="HE13" s="224"/>
      <c r="HF13" s="224"/>
      <c r="HG13" s="224"/>
      <c r="HH13" s="224"/>
      <c r="HI13" s="224"/>
      <c r="HJ13" s="224"/>
      <c r="HK13" s="224"/>
      <c r="HL13" s="224"/>
      <c r="HM13" s="224"/>
      <c r="HN13" s="224"/>
      <c r="HO13" s="224"/>
      <c r="HP13" s="224"/>
      <c r="HQ13" s="224"/>
      <c r="HR13" s="224"/>
      <c r="HS13" s="224"/>
      <c r="HT13" s="224"/>
      <c r="HU13" s="224"/>
      <c r="HV13" s="224"/>
      <c r="HW13" s="224"/>
      <c r="HX13" s="224"/>
      <c r="HY13" s="224"/>
      <c r="HZ13" s="224"/>
      <c r="IA13" s="224"/>
      <c r="IB13" s="224"/>
      <c r="IC13" s="224"/>
      <c r="ID13" s="224"/>
      <c r="IE13" s="224"/>
      <c r="IF13" s="224"/>
      <c r="IG13" s="224"/>
      <c r="IH13" s="224"/>
    </row>
    <row r="14" s="281" customFormat="1" ht="16.65" customHeight="1" spans="1:242">
      <c r="A14" s="263" t="s">
        <v>24</v>
      </c>
      <c r="B14" s="254">
        <v>120000</v>
      </c>
      <c r="C14" s="254"/>
      <c r="D14" s="290">
        <f t="shared" si="0"/>
        <v>120000</v>
      </c>
      <c r="E14" s="249" t="s">
        <v>25</v>
      </c>
      <c r="F14" s="287">
        <v>9615.22381392105</v>
      </c>
      <c r="G14" s="288"/>
      <c r="H14" s="289">
        <f t="shared" si="1"/>
        <v>9615.22381392105</v>
      </c>
      <c r="I14" s="269"/>
      <c r="J14" s="269"/>
      <c r="K14" s="269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  <c r="CM14" s="224"/>
      <c r="CN14" s="224"/>
      <c r="CO14" s="224"/>
      <c r="CP14" s="224"/>
      <c r="CQ14" s="224"/>
      <c r="CR14" s="224"/>
      <c r="CS14" s="224"/>
      <c r="CT14" s="224"/>
      <c r="CU14" s="224"/>
      <c r="CV14" s="224"/>
      <c r="CW14" s="224"/>
      <c r="CX14" s="224"/>
      <c r="CY14" s="224"/>
      <c r="CZ14" s="224"/>
      <c r="DA14" s="224"/>
      <c r="DB14" s="224"/>
      <c r="DC14" s="224"/>
      <c r="DD14" s="224"/>
      <c r="DE14" s="224"/>
      <c r="DF14" s="224"/>
      <c r="DG14" s="224"/>
      <c r="DH14" s="224"/>
      <c r="DI14" s="224"/>
      <c r="DJ14" s="224"/>
      <c r="DK14" s="224"/>
      <c r="DL14" s="224"/>
      <c r="DM14" s="224"/>
      <c r="DN14" s="224"/>
      <c r="DO14" s="224"/>
      <c r="DP14" s="224"/>
      <c r="DQ14" s="224"/>
      <c r="DR14" s="224"/>
      <c r="DS14" s="224"/>
      <c r="DT14" s="224"/>
      <c r="DU14" s="224"/>
      <c r="DV14" s="224"/>
      <c r="DW14" s="224"/>
      <c r="DX14" s="224"/>
      <c r="DY14" s="224"/>
      <c r="DZ14" s="224"/>
      <c r="EA14" s="224"/>
      <c r="EB14" s="224"/>
      <c r="EC14" s="224"/>
      <c r="ED14" s="224"/>
      <c r="EE14" s="224"/>
      <c r="EF14" s="224"/>
      <c r="EG14" s="224"/>
      <c r="EH14" s="224"/>
      <c r="EI14" s="224"/>
      <c r="EJ14" s="224"/>
      <c r="EK14" s="224"/>
      <c r="EL14" s="224"/>
      <c r="EM14" s="224"/>
      <c r="EN14" s="224"/>
      <c r="EO14" s="224"/>
      <c r="EP14" s="224"/>
      <c r="EQ14" s="224"/>
      <c r="ER14" s="224"/>
      <c r="ES14" s="224"/>
      <c r="ET14" s="224"/>
      <c r="EU14" s="224"/>
      <c r="EV14" s="224"/>
      <c r="EW14" s="224"/>
      <c r="EX14" s="224"/>
      <c r="EY14" s="224"/>
      <c r="EZ14" s="224"/>
      <c r="FA14" s="224"/>
      <c r="FB14" s="224"/>
      <c r="FC14" s="224"/>
      <c r="FD14" s="224"/>
      <c r="FE14" s="224"/>
      <c r="FF14" s="224"/>
      <c r="FG14" s="224"/>
      <c r="FH14" s="224"/>
      <c r="FI14" s="224"/>
      <c r="FJ14" s="224"/>
      <c r="FK14" s="224"/>
      <c r="FL14" s="224"/>
      <c r="FM14" s="224"/>
      <c r="FN14" s="224"/>
      <c r="FO14" s="224"/>
      <c r="FP14" s="224"/>
      <c r="FQ14" s="224"/>
      <c r="FR14" s="224"/>
      <c r="FS14" s="224"/>
      <c r="FT14" s="224"/>
      <c r="FU14" s="224"/>
      <c r="FV14" s="224"/>
      <c r="FW14" s="224"/>
      <c r="FX14" s="224"/>
      <c r="FY14" s="224"/>
      <c r="FZ14" s="224"/>
      <c r="GA14" s="224"/>
      <c r="GB14" s="224"/>
      <c r="GC14" s="224"/>
      <c r="GD14" s="224"/>
      <c r="GE14" s="224"/>
      <c r="GF14" s="224"/>
      <c r="GG14" s="224"/>
      <c r="GH14" s="224"/>
      <c r="GI14" s="224"/>
      <c r="GJ14" s="224"/>
      <c r="GK14" s="224"/>
      <c r="GL14" s="224"/>
      <c r="GM14" s="224"/>
      <c r="GN14" s="224"/>
      <c r="GO14" s="224"/>
      <c r="GP14" s="224"/>
      <c r="GQ14" s="224"/>
      <c r="GR14" s="224"/>
      <c r="GS14" s="224"/>
      <c r="GT14" s="224"/>
      <c r="GU14" s="224"/>
      <c r="GV14" s="224"/>
      <c r="GW14" s="224"/>
      <c r="GX14" s="224"/>
      <c r="GY14" s="224"/>
      <c r="GZ14" s="224"/>
      <c r="HA14" s="224"/>
      <c r="HB14" s="224"/>
      <c r="HC14" s="224"/>
      <c r="HD14" s="224"/>
      <c r="HE14" s="224"/>
      <c r="HF14" s="224"/>
      <c r="HG14" s="224"/>
      <c r="HH14" s="224"/>
      <c r="HI14" s="224"/>
      <c r="HJ14" s="224"/>
      <c r="HK14" s="224"/>
      <c r="HL14" s="224"/>
      <c r="HM14" s="224"/>
      <c r="HN14" s="224"/>
      <c r="HO14" s="224"/>
      <c r="HP14" s="224"/>
      <c r="HQ14" s="224"/>
      <c r="HR14" s="224"/>
      <c r="HS14" s="224"/>
      <c r="HT14" s="224"/>
      <c r="HU14" s="224"/>
      <c r="HV14" s="224"/>
      <c r="HW14" s="224"/>
      <c r="HX14" s="224"/>
      <c r="HY14" s="224"/>
      <c r="HZ14" s="224"/>
      <c r="IA14" s="224"/>
      <c r="IB14" s="224"/>
      <c r="IC14" s="224"/>
      <c r="ID14" s="224"/>
      <c r="IE14" s="224"/>
      <c r="IF14" s="224"/>
      <c r="IG14" s="224"/>
      <c r="IH14" s="224"/>
    </row>
    <row r="15" s="281" customFormat="1" ht="16.65" customHeight="1" spans="1:242">
      <c r="A15" s="263" t="s">
        <v>26</v>
      </c>
      <c r="B15" s="254">
        <v>60000</v>
      </c>
      <c r="C15" s="254"/>
      <c r="D15" s="290">
        <f t="shared" si="0"/>
        <v>60000</v>
      </c>
      <c r="E15" s="249" t="s">
        <v>27</v>
      </c>
      <c r="F15" s="287">
        <v>27581.9584235124</v>
      </c>
      <c r="G15" s="288"/>
      <c r="H15" s="289">
        <f t="shared" si="1"/>
        <v>27581.9584235124</v>
      </c>
      <c r="I15" s="269"/>
      <c r="J15" s="269"/>
      <c r="K15" s="269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  <c r="CM15" s="224"/>
      <c r="CN15" s="224"/>
      <c r="CO15" s="224"/>
      <c r="CP15" s="224"/>
      <c r="CQ15" s="224"/>
      <c r="CR15" s="224"/>
      <c r="CS15" s="224"/>
      <c r="CT15" s="224"/>
      <c r="CU15" s="224"/>
      <c r="CV15" s="224"/>
      <c r="CW15" s="224"/>
      <c r="CX15" s="224"/>
      <c r="CY15" s="224"/>
      <c r="CZ15" s="224"/>
      <c r="DA15" s="224"/>
      <c r="DB15" s="224"/>
      <c r="DC15" s="224"/>
      <c r="DD15" s="224"/>
      <c r="DE15" s="224"/>
      <c r="DF15" s="224"/>
      <c r="DG15" s="224"/>
      <c r="DH15" s="224"/>
      <c r="DI15" s="224"/>
      <c r="DJ15" s="224"/>
      <c r="DK15" s="224"/>
      <c r="DL15" s="224"/>
      <c r="DM15" s="224"/>
      <c r="DN15" s="224"/>
      <c r="DO15" s="224"/>
      <c r="DP15" s="224"/>
      <c r="DQ15" s="224"/>
      <c r="DR15" s="224"/>
      <c r="DS15" s="224"/>
      <c r="DT15" s="224"/>
      <c r="DU15" s="224"/>
      <c r="DV15" s="224"/>
      <c r="DW15" s="224"/>
      <c r="DX15" s="224"/>
      <c r="DY15" s="224"/>
      <c r="DZ15" s="224"/>
      <c r="EA15" s="224"/>
      <c r="EB15" s="224"/>
      <c r="EC15" s="224"/>
      <c r="ED15" s="224"/>
      <c r="EE15" s="224"/>
      <c r="EF15" s="224"/>
      <c r="EG15" s="224"/>
      <c r="EH15" s="224"/>
      <c r="EI15" s="224"/>
      <c r="EJ15" s="224"/>
      <c r="EK15" s="224"/>
      <c r="EL15" s="224"/>
      <c r="EM15" s="224"/>
      <c r="EN15" s="224"/>
      <c r="EO15" s="224"/>
      <c r="EP15" s="224"/>
      <c r="EQ15" s="224"/>
      <c r="ER15" s="224"/>
      <c r="ES15" s="224"/>
      <c r="ET15" s="224"/>
      <c r="EU15" s="224"/>
      <c r="EV15" s="224"/>
      <c r="EW15" s="224"/>
      <c r="EX15" s="224"/>
      <c r="EY15" s="224"/>
      <c r="EZ15" s="224"/>
      <c r="FA15" s="224"/>
      <c r="FB15" s="224"/>
      <c r="FC15" s="224"/>
      <c r="FD15" s="224"/>
      <c r="FE15" s="224"/>
      <c r="FF15" s="224"/>
      <c r="FG15" s="224"/>
      <c r="FH15" s="224"/>
      <c r="FI15" s="224"/>
      <c r="FJ15" s="224"/>
      <c r="FK15" s="224"/>
      <c r="FL15" s="224"/>
      <c r="FM15" s="224"/>
      <c r="FN15" s="224"/>
      <c r="FO15" s="224"/>
      <c r="FP15" s="224"/>
      <c r="FQ15" s="224"/>
      <c r="FR15" s="224"/>
      <c r="FS15" s="224"/>
      <c r="FT15" s="224"/>
      <c r="FU15" s="224"/>
      <c r="FV15" s="224"/>
      <c r="FW15" s="224"/>
      <c r="FX15" s="224"/>
      <c r="FY15" s="224"/>
      <c r="FZ15" s="224"/>
      <c r="GA15" s="224"/>
      <c r="GB15" s="224"/>
      <c r="GC15" s="224"/>
      <c r="GD15" s="224"/>
      <c r="GE15" s="224"/>
      <c r="GF15" s="224"/>
      <c r="GG15" s="224"/>
      <c r="GH15" s="224"/>
      <c r="GI15" s="224"/>
      <c r="GJ15" s="224"/>
      <c r="GK15" s="224"/>
      <c r="GL15" s="224"/>
      <c r="GM15" s="224"/>
      <c r="GN15" s="224"/>
      <c r="GO15" s="224"/>
      <c r="GP15" s="224"/>
      <c r="GQ15" s="224"/>
      <c r="GR15" s="224"/>
      <c r="GS15" s="224"/>
      <c r="GT15" s="224"/>
      <c r="GU15" s="224"/>
      <c r="GV15" s="224"/>
      <c r="GW15" s="224"/>
      <c r="GX15" s="224"/>
      <c r="GY15" s="224"/>
      <c r="GZ15" s="224"/>
      <c r="HA15" s="224"/>
      <c r="HB15" s="224"/>
      <c r="HC15" s="224"/>
      <c r="HD15" s="224"/>
      <c r="HE15" s="224"/>
      <c r="HF15" s="224"/>
      <c r="HG15" s="224"/>
      <c r="HH15" s="224"/>
      <c r="HI15" s="224"/>
      <c r="HJ15" s="224"/>
      <c r="HK15" s="224"/>
      <c r="HL15" s="224"/>
      <c r="HM15" s="224"/>
      <c r="HN15" s="224"/>
      <c r="HO15" s="224"/>
      <c r="HP15" s="224"/>
      <c r="HQ15" s="224"/>
      <c r="HR15" s="224"/>
      <c r="HS15" s="224"/>
      <c r="HT15" s="224"/>
      <c r="HU15" s="224"/>
      <c r="HV15" s="224"/>
      <c r="HW15" s="224"/>
      <c r="HX15" s="224"/>
      <c r="HY15" s="224"/>
      <c r="HZ15" s="224"/>
      <c r="IA15" s="224"/>
      <c r="IB15" s="224"/>
      <c r="IC15" s="224"/>
      <c r="ID15" s="224"/>
      <c r="IE15" s="224"/>
      <c r="IF15" s="224"/>
      <c r="IG15" s="224"/>
      <c r="IH15" s="224"/>
    </row>
    <row r="16" s="281" customFormat="1" ht="16.65" customHeight="1" spans="1:242">
      <c r="A16" s="263" t="s">
        <v>28</v>
      </c>
      <c r="B16" s="254">
        <v>6299.7</v>
      </c>
      <c r="C16" s="254"/>
      <c r="D16" s="290">
        <f t="shared" si="0"/>
        <v>6299.7</v>
      </c>
      <c r="E16" s="249" t="s">
        <v>29</v>
      </c>
      <c r="F16" s="287">
        <v>245788.372899003</v>
      </c>
      <c r="G16" s="288"/>
      <c r="H16" s="289">
        <f t="shared" si="1"/>
        <v>245788.372899003</v>
      </c>
      <c r="I16" s="269"/>
      <c r="J16" s="269"/>
      <c r="K16" s="269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  <c r="CM16" s="224"/>
      <c r="CN16" s="224"/>
      <c r="CO16" s="224"/>
      <c r="CP16" s="224"/>
      <c r="CQ16" s="224"/>
      <c r="CR16" s="224"/>
      <c r="CS16" s="224"/>
      <c r="CT16" s="224"/>
      <c r="CU16" s="224"/>
      <c r="CV16" s="224"/>
      <c r="CW16" s="224"/>
      <c r="CX16" s="224"/>
      <c r="CY16" s="224"/>
      <c r="CZ16" s="224"/>
      <c r="DA16" s="224"/>
      <c r="DB16" s="224"/>
      <c r="DC16" s="224"/>
      <c r="DD16" s="224"/>
      <c r="DE16" s="224"/>
      <c r="DF16" s="224"/>
      <c r="DG16" s="224"/>
      <c r="DH16" s="224"/>
      <c r="DI16" s="224"/>
      <c r="DJ16" s="224"/>
      <c r="DK16" s="224"/>
      <c r="DL16" s="224"/>
      <c r="DM16" s="224"/>
      <c r="DN16" s="224"/>
      <c r="DO16" s="224"/>
      <c r="DP16" s="224"/>
      <c r="DQ16" s="224"/>
      <c r="DR16" s="224"/>
      <c r="DS16" s="224"/>
      <c r="DT16" s="224"/>
      <c r="DU16" s="224"/>
      <c r="DV16" s="224"/>
      <c r="DW16" s="224"/>
      <c r="DX16" s="224"/>
      <c r="DY16" s="224"/>
      <c r="DZ16" s="224"/>
      <c r="EA16" s="224"/>
      <c r="EB16" s="224"/>
      <c r="EC16" s="224"/>
      <c r="ED16" s="224"/>
      <c r="EE16" s="224"/>
      <c r="EF16" s="224"/>
      <c r="EG16" s="224"/>
      <c r="EH16" s="224"/>
      <c r="EI16" s="224"/>
      <c r="EJ16" s="224"/>
      <c r="EK16" s="224"/>
      <c r="EL16" s="224"/>
      <c r="EM16" s="224"/>
      <c r="EN16" s="224"/>
      <c r="EO16" s="224"/>
      <c r="EP16" s="224"/>
      <c r="EQ16" s="224"/>
      <c r="ER16" s="224"/>
      <c r="ES16" s="224"/>
      <c r="ET16" s="224"/>
      <c r="EU16" s="224"/>
      <c r="EV16" s="224"/>
      <c r="EW16" s="224"/>
      <c r="EX16" s="224"/>
      <c r="EY16" s="224"/>
      <c r="EZ16" s="224"/>
      <c r="FA16" s="224"/>
      <c r="FB16" s="224"/>
      <c r="FC16" s="224"/>
      <c r="FD16" s="224"/>
      <c r="FE16" s="224"/>
      <c r="FF16" s="224"/>
      <c r="FG16" s="224"/>
      <c r="FH16" s="224"/>
      <c r="FI16" s="224"/>
      <c r="FJ16" s="224"/>
      <c r="FK16" s="224"/>
      <c r="FL16" s="224"/>
      <c r="FM16" s="224"/>
      <c r="FN16" s="224"/>
      <c r="FO16" s="224"/>
      <c r="FP16" s="224"/>
      <c r="FQ16" s="224"/>
      <c r="FR16" s="224"/>
      <c r="FS16" s="224"/>
      <c r="FT16" s="224"/>
      <c r="FU16" s="224"/>
      <c r="FV16" s="224"/>
      <c r="FW16" s="224"/>
      <c r="FX16" s="224"/>
      <c r="FY16" s="224"/>
      <c r="FZ16" s="224"/>
      <c r="GA16" s="224"/>
      <c r="GB16" s="224"/>
      <c r="GC16" s="224"/>
      <c r="GD16" s="224"/>
      <c r="GE16" s="224"/>
      <c r="GF16" s="224"/>
      <c r="GG16" s="224"/>
      <c r="GH16" s="224"/>
      <c r="GI16" s="224"/>
      <c r="GJ16" s="224"/>
      <c r="GK16" s="224"/>
      <c r="GL16" s="224"/>
      <c r="GM16" s="224"/>
      <c r="GN16" s="224"/>
      <c r="GO16" s="224"/>
      <c r="GP16" s="224"/>
      <c r="GQ16" s="224"/>
      <c r="GR16" s="224"/>
      <c r="GS16" s="224"/>
      <c r="GT16" s="224"/>
      <c r="GU16" s="224"/>
      <c r="GV16" s="224"/>
      <c r="GW16" s="224"/>
      <c r="GX16" s="224"/>
      <c r="GY16" s="224"/>
      <c r="GZ16" s="224"/>
      <c r="HA16" s="224"/>
      <c r="HB16" s="224"/>
      <c r="HC16" s="224"/>
      <c r="HD16" s="224"/>
      <c r="HE16" s="224"/>
      <c r="HF16" s="224"/>
      <c r="HG16" s="224"/>
      <c r="HH16" s="224"/>
      <c r="HI16" s="224"/>
      <c r="HJ16" s="224"/>
      <c r="HK16" s="224"/>
      <c r="HL16" s="224"/>
      <c r="HM16" s="224"/>
      <c r="HN16" s="224"/>
      <c r="HO16" s="224"/>
      <c r="HP16" s="224"/>
      <c r="HQ16" s="224"/>
      <c r="HR16" s="224"/>
      <c r="HS16" s="224"/>
      <c r="HT16" s="224"/>
      <c r="HU16" s="224"/>
      <c r="HV16" s="224"/>
      <c r="HW16" s="224"/>
      <c r="HX16" s="224"/>
      <c r="HY16" s="224"/>
      <c r="HZ16" s="224"/>
      <c r="IA16" s="224"/>
      <c r="IB16" s="224"/>
      <c r="IC16" s="224"/>
      <c r="ID16" s="224"/>
      <c r="IE16" s="224"/>
      <c r="IF16" s="224"/>
      <c r="IG16" s="224"/>
      <c r="IH16" s="224"/>
    </row>
    <row r="17" s="281" customFormat="1" ht="16.65" customHeight="1" spans="1:242">
      <c r="A17" s="263" t="s">
        <v>30</v>
      </c>
      <c r="B17" s="254">
        <v>60000</v>
      </c>
      <c r="C17" s="254"/>
      <c r="D17" s="290">
        <f t="shared" si="0"/>
        <v>60000</v>
      </c>
      <c r="E17" s="249" t="s">
        <v>31</v>
      </c>
      <c r="F17" s="287">
        <v>180666.162906301</v>
      </c>
      <c r="G17" s="288"/>
      <c r="H17" s="289">
        <f t="shared" si="1"/>
        <v>180666.162906301</v>
      </c>
      <c r="I17" s="269"/>
      <c r="J17" s="269"/>
      <c r="K17" s="269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  <c r="CM17" s="224"/>
      <c r="CN17" s="224"/>
      <c r="CO17" s="224"/>
      <c r="CP17" s="224"/>
      <c r="CQ17" s="224"/>
      <c r="CR17" s="224"/>
      <c r="CS17" s="224"/>
      <c r="CT17" s="224"/>
      <c r="CU17" s="224"/>
      <c r="CV17" s="224"/>
      <c r="CW17" s="224"/>
      <c r="CX17" s="224"/>
      <c r="CY17" s="224"/>
      <c r="CZ17" s="224"/>
      <c r="DA17" s="224"/>
      <c r="DB17" s="224"/>
      <c r="DC17" s="224"/>
      <c r="DD17" s="224"/>
      <c r="DE17" s="224"/>
      <c r="DF17" s="224"/>
      <c r="DG17" s="224"/>
      <c r="DH17" s="224"/>
      <c r="DI17" s="224"/>
      <c r="DJ17" s="224"/>
      <c r="DK17" s="224"/>
      <c r="DL17" s="224"/>
      <c r="DM17" s="224"/>
      <c r="DN17" s="224"/>
      <c r="DO17" s="224"/>
      <c r="DP17" s="224"/>
      <c r="DQ17" s="224"/>
      <c r="DR17" s="224"/>
      <c r="DS17" s="224"/>
      <c r="DT17" s="224"/>
      <c r="DU17" s="224"/>
      <c r="DV17" s="224"/>
      <c r="DW17" s="224"/>
      <c r="DX17" s="224"/>
      <c r="DY17" s="224"/>
      <c r="DZ17" s="224"/>
      <c r="EA17" s="224"/>
      <c r="EB17" s="224"/>
      <c r="EC17" s="224"/>
      <c r="ED17" s="224"/>
      <c r="EE17" s="224"/>
      <c r="EF17" s="224"/>
      <c r="EG17" s="224"/>
      <c r="EH17" s="224"/>
      <c r="EI17" s="224"/>
      <c r="EJ17" s="224"/>
      <c r="EK17" s="224"/>
      <c r="EL17" s="224"/>
      <c r="EM17" s="224"/>
      <c r="EN17" s="224"/>
      <c r="EO17" s="224"/>
      <c r="EP17" s="224"/>
      <c r="EQ17" s="224"/>
      <c r="ER17" s="224"/>
      <c r="ES17" s="224"/>
      <c r="ET17" s="224"/>
      <c r="EU17" s="224"/>
      <c r="EV17" s="224"/>
      <c r="EW17" s="224"/>
      <c r="EX17" s="224"/>
      <c r="EY17" s="224"/>
      <c r="EZ17" s="224"/>
      <c r="FA17" s="224"/>
      <c r="FB17" s="224"/>
      <c r="FC17" s="224"/>
      <c r="FD17" s="224"/>
      <c r="FE17" s="224"/>
      <c r="FF17" s="224"/>
      <c r="FG17" s="224"/>
      <c r="FH17" s="224"/>
      <c r="FI17" s="224"/>
      <c r="FJ17" s="224"/>
      <c r="FK17" s="224"/>
      <c r="FL17" s="224"/>
      <c r="FM17" s="224"/>
      <c r="FN17" s="224"/>
      <c r="FO17" s="224"/>
      <c r="FP17" s="224"/>
      <c r="FQ17" s="224"/>
      <c r="FR17" s="224"/>
      <c r="FS17" s="224"/>
      <c r="FT17" s="224"/>
      <c r="FU17" s="224"/>
      <c r="FV17" s="224"/>
      <c r="FW17" s="224"/>
      <c r="FX17" s="224"/>
      <c r="FY17" s="224"/>
      <c r="FZ17" s="224"/>
      <c r="GA17" s="224"/>
      <c r="GB17" s="224"/>
      <c r="GC17" s="224"/>
      <c r="GD17" s="224"/>
      <c r="GE17" s="224"/>
      <c r="GF17" s="224"/>
      <c r="GG17" s="224"/>
      <c r="GH17" s="224"/>
      <c r="GI17" s="224"/>
      <c r="GJ17" s="224"/>
      <c r="GK17" s="224"/>
      <c r="GL17" s="224"/>
      <c r="GM17" s="224"/>
      <c r="GN17" s="224"/>
      <c r="GO17" s="224"/>
      <c r="GP17" s="224"/>
      <c r="GQ17" s="224"/>
      <c r="GR17" s="224"/>
      <c r="GS17" s="224"/>
      <c r="GT17" s="224"/>
      <c r="GU17" s="224"/>
      <c r="GV17" s="224"/>
      <c r="GW17" s="224"/>
      <c r="GX17" s="224"/>
      <c r="GY17" s="224"/>
      <c r="GZ17" s="224"/>
      <c r="HA17" s="224"/>
      <c r="HB17" s="224"/>
      <c r="HC17" s="224"/>
      <c r="HD17" s="224"/>
      <c r="HE17" s="224"/>
      <c r="HF17" s="224"/>
      <c r="HG17" s="224"/>
      <c r="HH17" s="224"/>
      <c r="HI17" s="224"/>
      <c r="HJ17" s="224"/>
      <c r="HK17" s="224"/>
      <c r="HL17" s="224"/>
      <c r="HM17" s="224"/>
      <c r="HN17" s="224"/>
      <c r="HO17" s="224"/>
      <c r="HP17" s="224"/>
      <c r="HQ17" s="224"/>
      <c r="HR17" s="224"/>
      <c r="HS17" s="224"/>
      <c r="HT17" s="224"/>
      <c r="HU17" s="224"/>
      <c r="HV17" s="224"/>
      <c r="HW17" s="224"/>
      <c r="HX17" s="224"/>
      <c r="HY17" s="224"/>
      <c r="HZ17" s="224"/>
      <c r="IA17" s="224"/>
      <c r="IB17" s="224"/>
      <c r="IC17" s="224"/>
      <c r="ID17" s="224"/>
      <c r="IE17" s="224"/>
      <c r="IF17" s="224"/>
      <c r="IG17" s="224"/>
      <c r="IH17" s="224"/>
    </row>
    <row r="18" s="281" customFormat="1" ht="16.65" customHeight="1" spans="1:242">
      <c r="A18" s="263" t="s">
        <v>32</v>
      </c>
      <c r="B18" s="254">
        <v>33000</v>
      </c>
      <c r="C18" s="254"/>
      <c r="D18" s="290">
        <f t="shared" si="0"/>
        <v>33000</v>
      </c>
      <c r="E18" s="249" t="s">
        <v>33</v>
      </c>
      <c r="F18" s="287">
        <v>53459.9526861373</v>
      </c>
      <c r="G18" s="288"/>
      <c r="H18" s="289">
        <f t="shared" si="1"/>
        <v>53459.9526861373</v>
      </c>
      <c r="I18" s="269"/>
      <c r="J18" s="269"/>
      <c r="K18" s="269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24"/>
      <c r="BA18" s="224"/>
      <c r="BB18" s="224"/>
      <c r="BC18" s="224"/>
      <c r="BD18" s="224"/>
      <c r="BE18" s="224"/>
      <c r="BF18" s="224"/>
      <c r="BG18" s="224"/>
      <c r="BH18" s="224"/>
      <c r="BI18" s="224"/>
      <c r="BJ18" s="224"/>
      <c r="BK18" s="224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24"/>
      <c r="CI18" s="224"/>
      <c r="CJ18" s="224"/>
      <c r="CK18" s="224"/>
      <c r="CL18" s="224"/>
      <c r="CM18" s="224"/>
      <c r="CN18" s="224"/>
      <c r="CO18" s="224"/>
      <c r="CP18" s="224"/>
      <c r="CQ18" s="224"/>
      <c r="CR18" s="224"/>
      <c r="CS18" s="224"/>
      <c r="CT18" s="224"/>
      <c r="CU18" s="224"/>
      <c r="CV18" s="224"/>
      <c r="CW18" s="224"/>
      <c r="CX18" s="224"/>
      <c r="CY18" s="224"/>
      <c r="CZ18" s="224"/>
      <c r="DA18" s="224"/>
      <c r="DB18" s="224"/>
      <c r="DC18" s="224"/>
      <c r="DD18" s="224"/>
      <c r="DE18" s="224"/>
      <c r="DF18" s="224"/>
      <c r="DG18" s="224"/>
      <c r="DH18" s="224"/>
      <c r="DI18" s="224"/>
      <c r="DJ18" s="224"/>
      <c r="DK18" s="224"/>
      <c r="DL18" s="224"/>
      <c r="DM18" s="224"/>
      <c r="DN18" s="224"/>
      <c r="DO18" s="224"/>
      <c r="DP18" s="224"/>
      <c r="DQ18" s="224"/>
      <c r="DR18" s="224"/>
      <c r="DS18" s="224"/>
      <c r="DT18" s="224"/>
      <c r="DU18" s="224"/>
      <c r="DV18" s="224"/>
      <c r="DW18" s="224"/>
      <c r="DX18" s="224"/>
      <c r="DY18" s="224"/>
      <c r="DZ18" s="224"/>
      <c r="EA18" s="224"/>
      <c r="EB18" s="224"/>
      <c r="EC18" s="224"/>
      <c r="ED18" s="224"/>
      <c r="EE18" s="224"/>
      <c r="EF18" s="224"/>
      <c r="EG18" s="224"/>
      <c r="EH18" s="224"/>
      <c r="EI18" s="224"/>
      <c r="EJ18" s="224"/>
      <c r="EK18" s="224"/>
      <c r="EL18" s="224"/>
      <c r="EM18" s="224"/>
      <c r="EN18" s="224"/>
      <c r="EO18" s="224"/>
      <c r="EP18" s="224"/>
      <c r="EQ18" s="224"/>
      <c r="ER18" s="224"/>
      <c r="ES18" s="224"/>
      <c r="ET18" s="224"/>
      <c r="EU18" s="224"/>
      <c r="EV18" s="224"/>
      <c r="EW18" s="224"/>
      <c r="EX18" s="224"/>
      <c r="EY18" s="224"/>
      <c r="EZ18" s="224"/>
      <c r="FA18" s="224"/>
      <c r="FB18" s="224"/>
      <c r="FC18" s="224"/>
      <c r="FD18" s="224"/>
      <c r="FE18" s="224"/>
      <c r="FF18" s="224"/>
      <c r="FG18" s="224"/>
      <c r="FH18" s="224"/>
      <c r="FI18" s="224"/>
      <c r="FJ18" s="224"/>
      <c r="FK18" s="224"/>
      <c r="FL18" s="224"/>
      <c r="FM18" s="224"/>
      <c r="FN18" s="224"/>
      <c r="FO18" s="224"/>
      <c r="FP18" s="224"/>
      <c r="FQ18" s="224"/>
      <c r="FR18" s="224"/>
      <c r="FS18" s="224"/>
      <c r="FT18" s="224"/>
      <c r="FU18" s="224"/>
      <c r="FV18" s="224"/>
      <c r="FW18" s="224"/>
      <c r="FX18" s="224"/>
      <c r="FY18" s="224"/>
      <c r="FZ18" s="224"/>
      <c r="GA18" s="224"/>
      <c r="GB18" s="224"/>
      <c r="GC18" s="224"/>
      <c r="GD18" s="224"/>
      <c r="GE18" s="224"/>
      <c r="GF18" s="224"/>
      <c r="GG18" s="224"/>
      <c r="GH18" s="224"/>
      <c r="GI18" s="224"/>
      <c r="GJ18" s="224"/>
      <c r="GK18" s="224"/>
      <c r="GL18" s="224"/>
      <c r="GM18" s="224"/>
      <c r="GN18" s="224"/>
      <c r="GO18" s="224"/>
      <c r="GP18" s="224"/>
      <c r="GQ18" s="224"/>
      <c r="GR18" s="224"/>
      <c r="GS18" s="224"/>
      <c r="GT18" s="224"/>
      <c r="GU18" s="224"/>
      <c r="GV18" s="224"/>
      <c r="GW18" s="224"/>
      <c r="GX18" s="224"/>
      <c r="GY18" s="224"/>
      <c r="GZ18" s="224"/>
      <c r="HA18" s="224"/>
      <c r="HB18" s="224"/>
      <c r="HC18" s="224"/>
      <c r="HD18" s="224"/>
      <c r="HE18" s="224"/>
      <c r="HF18" s="224"/>
      <c r="HG18" s="224"/>
      <c r="HH18" s="224"/>
      <c r="HI18" s="224"/>
      <c r="HJ18" s="224"/>
      <c r="HK18" s="224"/>
      <c r="HL18" s="224"/>
      <c r="HM18" s="224"/>
      <c r="HN18" s="224"/>
      <c r="HO18" s="224"/>
      <c r="HP18" s="224"/>
      <c r="HQ18" s="224"/>
      <c r="HR18" s="224"/>
      <c r="HS18" s="224"/>
      <c r="HT18" s="224"/>
      <c r="HU18" s="224"/>
      <c r="HV18" s="224"/>
      <c r="HW18" s="224"/>
      <c r="HX18" s="224"/>
      <c r="HY18" s="224"/>
      <c r="HZ18" s="224"/>
      <c r="IA18" s="224"/>
      <c r="IB18" s="224"/>
      <c r="IC18" s="224"/>
      <c r="ID18" s="224"/>
      <c r="IE18" s="224"/>
      <c r="IF18" s="224"/>
      <c r="IG18" s="224"/>
      <c r="IH18" s="224"/>
    </row>
    <row r="19" s="281" customFormat="1" ht="16.65" customHeight="1" spans="1:242">
      <c r="A19" s="263" t="s">
        <v>34</v>
      </c>
      <c r="B19" s="254">
        <v>36000</v>
      </c>
      <c r="C19" s="254"/>
      <c r="D19" s="290">
        <f t="shared" si="0"/>
        <v>36000</v>
      </c>
      <c r="E19" s="249" t="s">
        <v>35</v>
      </c>
      <c r="F19" s="287">
        <v>192271.733069142</v>
      </c>
      <c r="G19" s="288">
        <v>24000</v>
      </c>
      <c r="H19" s="289">
        <f t="shared" si="1"/>
        <v>216271.733069142</v>
      </c>
      <c r="I19" s="269"/>
      <c r="J19" s="269"/>
      <c r="K19" s="269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  <c r="CM19" s="224"/>
      <c r="CN19" s="224"/>
      <c r="CO19" s="224"/>
      <c r="CP19" s="224"/>
      <c r="CQ19" s="224"/>
      <c r="CR19" s="224"/>
      <c r="CS19" s="224"/>
      <c r="CT19" s="224"/>
      <c r="CU19" s="224"/>
      <c r="CV19" s="224"/>
      <c r="CW19" s="224"/>
      <c r="CX19" s="224"/>
      <c r="CY19" s="224"/>
      <c r="CZ19" s="224"/>
      <c r="DA19" s="224"/>
      <c r="DB19" s="224"/>
      <c r="DC19" s="224"/>
      <c r="DD19" s="224"/>
      <c r="DE19" s="224"/>
      <c r="DF19" s="224"/>
      <c r="DG19" s="224"/>
      <c r="DH19" s="224"/>
      <c r="DI19" s="224"/>
      <c r="DJ19" s="224"/>
      <c r="DK19" s="224"/>
      <c r="DL19" s="224"/>
      <c r="DM19" s="224"/>
      <c r="DN19" s="224"/>
      <c r="DO19" s="224"/>
      <c r="DP19" s="224"/>
      <c r="DQ19" s="224"/>
      <c r="DR19" s="224"/>
      <c r="DS19" s="224"/>
      <c r="DT19" s="224"/>
      <c r="DU19" s="224"/>
      <c r="DV19" s="224"/>
      <c r="DW19" s="224"/>
      <c r="DX19" s="224"/>
      <c r="DY19" s="224"/>
      <c r="DZ19" s="224"/>
      <c r="EA19" s="224"/>
      <c r="EB19" s="224"/>
      <c r="EC19" s="224"/>
      <c r="ED19" s="224"/>
      <c r="EE19" s="224"/>
      <c r="EF19" s="224"/>
      <c r="EG19" s="224"/>
      <c r="EH19" s="224"/>
      <c r="EI19" s="224"/>
      <c r="EJ19" s="224"/>
      <c r="EK19" s="224"/>
      <c r="EL19" s="224"/>
      <c r="EM19" s="224"/>
      <c r="EN19" s="224"/>
      <c r="EO19" s="224"/>
      <c r="EP19" s="224"/>
      <c r="EQ19" s="224"/>
      <c r="ER19" s="224"/>
      <c r="ES19" s="224"/>
      <c r="ET19" s="224"/>
      <c r="EU19" s="224"/>
      <c r="EV19" s="224"/>
      <c r="EW19" s="224"/>
      <c r="EX19" s="224"/>
      <c r="EY19" s="224"/>
      <c r="EZ19" s="224"/>
      <c r="FA19" s="224"/>
      <c r="FB19" s="224"/>
      <c r="FC19" s="224"/>
      <c r="FD19" s="224"/>
      <c r="FE19" s="224"/>
      <c r="FF19" s="224"/>
      <c r="FG19" s="224"/>
      <c r="FH19" s="224"/>
      <c r="FI19" s="224"/>
      <c r="FJ19" s="224"/>
      <c r="FK19" s="224"/>
      <c r="FL19" s="224"/>
      <c r="FM19" s="224"/>
      <c r="FN19" s="224"/>
      <c r="FO19" s="224"/>
      <c r="FP19" s="224"/>
      <c r="FQ19" s="224"/>
      <c r="FR19" s="224"/>
      <c r="FS19" s="224"/>
      <c r="FT19" s="224"/>
      <c r="FU19" s="224"/>
      <c r="FV19" s="224"/>
      <c r="FW19" s="224"/>
      <c r="FX19" s="224"/>
      <c r="FY19" s="224"/>
      <c r="FZ19" s="224"/>
      <c r="GA19" s="224"/>
      <c r="GB19" s="224"/>
      <c r="GC19" s="224"/>
      <c r="GD19" s="224"/>
      <c r="GE19" s="224"/>
      <c r="GF19" s="224"/>
      <c r="GG19" s="224"/>
      <c r="GH19" s="224"/>
      <c r="GI19" s="224"/>
      <c r="GJ19" s="224"/>
      <c r="GK19" s="224"/>
      <c r="GL19" s="224"/>
      <c r="GM19" s="224"/>
      <c r="GN19" s="224"/>
      <c r="GO19" s="224"/>
      <c r="GP19" s="224"/>
      <c r="GQ19" s="224"/>
      <c r="GR19" s="224"/>
      <c r="GS19" s="224"/>
      <c r="GT19" s="224"/>
      <c r="GU19" s="224"/>
      <c r="GV19" s="224"/>
      <c r="GW19" s="224"/>
      <c r="GX19" s="224"/>
      <c r="GY19" s="224"/>
      <c r="GZ19" s="224"/>
      <c r="HA19" s="224"/>
      <c r="HB19" s="224"/>
      <c r="HC19" s="224"/>
      <c r="HD19" s="224"/>
      <c r="HE19" s="224"/>
      <c r="HF19" s="224"/>
      <c r="HG19" s="224"/>
      <c r="HH19" s="224"/>
      <c r="HI19" s="224"/>
      <c r="HJ19" s="224"/>
      <c r="HK19" s="224"/>
      <c r="HL19" s="224"/>
      <c r="HM19" s="224"/>
      <c r="HN19" s="224"/>
      <c r="HO19" s="224"/>
      <c r="HP19" s="224"/>
      <c r="HQ19" s="224"/>
      <c r="HR19" s="224"/>
      <c r="HS19" s="224"/>
      <c r="HT19" s="224"/>
      <c r="HU19" s="224"/>
      <c r="HV19" s="224"/>
      <c r="HW19" s="224"/>
      <c r="HX19" s="224"/>
      <c r="HY19" s="224"/>
      <c r="HZ19" s="224"/>
      <c r="IA19" s="224"/>
      <c r="IB19" s="224"/>
      <c r="IC19" s="224"/>
      <c r="ID19" s="224"/>
      <c r="IE19" s="224"/>
      <c r="IF19" s="224"/>
      <c r="IG19" s="224"/>
      <c r="IH19" s="224"/>
    </row>
    <row r="20" s="281" customFormat="1" ht="16.65" customHeight="1" spans="1:242">
      <c r="A20" s="263" t="s">
        <v>36</v>
      </c>
      <c r="B20" s="254">
        <v>27500</v>
      </c>
      <c r="C20" s="254"/>
      <c r="D20" s="290">
        <f t="shared" si="0"/>
        <v>27500</v>
      </c>
      <c r="E20" s="249" t="s">
        <v>37</v>
      </c>
      <c r="F20" s="287">
        <v>184559.681190312</v>
      </c>
      <c r="G20" s="288"/>
      <c r="H20" s="289">
        <f t="shared" si="1"/>
        <v>184559.681190312</v>
      </c>
      <c r="I20" s="269"/>
      <c r="J20" s="269"/>
      <c r="K20" s="269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  <c r="CM20" s="224"/>
      <c r="CN20" s="224"/>
      <c r="CO20" s="224"/>
      <c r="CP20" s="224"/>
      <c r="CQ20" s="224"/>
      <c r="CR20" s="224"/>
      <c r="CS20" s="224"/>
      <c r="CT20" s="224"/>
      <c r="CU20" s="224"/>
      <c r="CV20" s="224"/>
      <c r="CW20" s="224"/>
      <c r="CX20" s="224"/>
      <c r="CY20" s="224"/>
      <c r="CZ20" s="224"/>
      <c r="DA20" s="224"/>
      <c r="DB20" s="224"/>
      <c r="DC20" s="224"/>
      <c r="DD20" s="224"/>
      <c r="DE20" s="224"/>
      <c r="DF20" s="224"/>
      <c r="DG20" s="224"/>
      <c r="DH20" s="224"/>
      <c r="DI20" s="224"/>
      <c r="DJ20" s="224"/>
      <c r="DK20" s="224"/>
      <c r="DL20" s="224"/>
      <c r="DM20" s="224"/>
      <c r="DN20" s="224"/>
      <c r="DO20" s="224"/>
      <c r="DP20" s="224"/>
      <c r="DQ20" s="224"/>
      <c r="DR20" s="224"/>
      <c r="DS20" s="224"/>
      <c r="DT20" s="224"/>
      <c r="DU20" s="224"/>
      <c r="DV20" s="224"/>
      <c r="DW20" s="224"/>
      <c r="DX20" s="224"/>
      <c r="DY20" s="224"/>
      <c r="DZ20" s="224"/>
      <c r="EA20" s="224"/>
      <c r="EB20" s="224"/>
      <c r="EC20" s="224"/>
      <c r="ED20" s="224"/>
      <c r="EE20" s="224"/>
      <c r="EF20" s="224"/>
      <c r="EG20" s="224"/>
      <c r="EH20" s="224"/>
      <c r="EI20" s="224"/>
      <c r="EJ20" s="224"/>
      <c r="EK20" s="224"/>
      <c r="EL20" s="224"/>
      <c r="EM20" s="224"/>
      <c r="EN20" s="224"/>
      <c r="EO20" s="224"/>
      <c r="EP20" s="224"/>
      <c r="EQ20" s="224"/>
      <c r="ER20" s="224"/>
      <c r="ES20" s="224"/>
      <c r="ET20" s="224"/>
      <c r="EU20" s="224"/>
      <c r="EV20" s="224"/>
      <c r="EW20" s="224"/>
      <c r="EX20" s="224"/>
      <c r="EY20" s="224"/>
      <c r="EZ20" s="224"/>
      <c r="FA20" s="224"/>
      <c r="FB20" s="224"/>
      <c r="FC20" s="224"/>
      <c r="FD20" s="224"/>
      <c r="FE20" s="224"/>
      <c r="FF20" s="224"/>
      <c r="FG20" s="224"/>
      <c r="FH20" s="224"/>
      <c r="FI20" s="224"/>
      <c r="FJ20" s="224"/>
      <c r="FK20" s="224"/>
      <c r="FL20" s="224"/>
      <c r="FM20" s="224"/>
      <c r="FN20" s="224"/>
      <c r="FO20" s="224"/>
      <c r="FP20" s="224"/>
      <c r="FQ20" s="224"/>
      <c r="FR20" s="224"/>
      <c r="FS20" s="224"/>
      <c r="FT20" s="224"/>
      <c r="FU20" s="224"/>
      <c r="FV20" s="224"/>
      <c r="FW20" s="224"/>
      <c r="FX20" s="224"/>
      <c r="FY20" s="224"/>
      <c r="FZ20" s="224"/>
      <c r="GA20" s="224"/>
      <c r="GB20" s="224"/>
      <c r="GC20" s="224"/>
      <c r="GD20" s="224"/>
      <c r="GE20" s="224"/>
      <c r="GF20" s="224"/>
      <c r="GG20" s="224"/>
      <c r="GH20" s="224"/>
      <c r="GI20" s="224"/>
      <c r="GJ20" s="224"/>
      <c r="GK20" s="224"/>
      <c r="GL20" s="224"/>
      <c r="GM20" s="224"/>
      <c r="GN20" s="224"/>
      <c r="GO20" s="224"/>
      <c r="GP20" s="224"/>
      <c r="GQ20" s="224"/>
      <c r="GR20" s="224"/>
      <c r="GS20" s="224"/>
      <c r="GT20" s="224"/>
      <c r="GU20" s="224"/>
      <c r="GV20" s="224"/>
      <c r="GW20" s="224"/>
      <c r="GX20" s="224"/>
      <c r="GY20" s="224"/>
      <c r="GZ20" s="224"/>
      <c r="HA20" s="224"/>
      <c r="HB20" s="224"/>
      <c r="HC20" s="224"/>
      <c r="HD20" s="224"/>
      <c r="HE20" s="224"/>
      <c r="HF20" s="224"/>
      <c r="HG20" s="224"/>
      <c r="HH20" s="224"/>
      <c r="HI20" s="224"/>
      <c r="HJ20" s="224"/>
      <c r="HK20" s="224"/>
      <c r="HL20" s="224"/>
      <c r="HM20" s="224"/>
      <c r="HN20" s="224"/>
      <c r="HO20" s="224"/>
      <c r="HP20" s="224"/>
      <c r="HQ20" s="224"/>
      <c r="HR20" s="224"/>
      <c r="HS20" s="224"/>
      <c r="HT20" s="224"/>
      <c r="HU20" s="224"/>
      <c r="HV20" s="224"/>
      <c r="HW20" s="224"/>
      <c r="HX20" s="224"/>
      <c r="HY20" s="224"/>
      <c r="HZ20" s="224"/>
      <c r="IA20" s="224"/>
      <c r="IB20" s="224"/>
      <c r="IC20" s="224"/>
      <c r="ID20" s="224"/>
      <c r="IE20" s="224"/>
      <c r="IF20" s="224"/>
      <c r="IG20" s="224"/>
      <c r="IH20" s="224"/>
    </row>
    <row r="21" s="281" customFormat="1" ht="16.65" customHeight="1" spans="1:242">
      <c r="A21" s="291" t="s">
        <v>38</v>
      </c>
      <c r="B21" s="254">
        <v>17000</v>
      </c>
      <c r="C21" s="254"/>
      <c r="D21" s="290">
        <f t="shared" si="0"/>
        <v>17000</v>
      </c>
      <c r="E21" s="249" t="s">
        <v>39</v>
      </c>
      <c r="F21" s="287">
        <v>39770.8917106339</v>
      </c>
      <c r="G21" s="288"/>
      <c r="H21" s="289">
        <f t="shared" si="1"/>
        <v>39770.8917106339</v>
      </c>
      <c r="I21" s="269"/>
      <c r="J21" s="269"/>
      <c r="K21" s="269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  <c r="CM21" s="224"/>
      <c r="CN21" s="224"/>
      <c r="CO21" s="224"/>
      <c r="CP21" s="224"/>
      <c r="CQ21" s="224"/>
      <c r="CR21" s="224"/>
      <c r="CS21" s="224"/>
      <c r="CT21" s="224"/>
      <c r="CU21" s="224"/>
      <c r="CV21" s="224"/>
      <c r="CW21" s="224"/>
      <c r="CX21" s="224"/>
      <c r="CY21" s="224"/>
      <c r="CZ21" s="224"/>
      <c r="DA21" s="224"/>
      <c r="DB21" s="224"/>
      <c r="DC21" s="224"/>
      <c r="DD21" s="224"/>
      <c r="DE21" s="224"/>
      <c r="DF21" s="224"/>
      <c r="DG21" s="224"/>
      <c r="DH21" s="224"/>
      <c r="DI21" s="224"/>
      <c r="DJ21" s="224"/>
      <c r="DK21" s="224"/>
      <c r="DL21" s="224"/>
      <c r="DM21" s="224"/>
      <c r="DN21" s="224"/>
      <c r="DO21" s="224"/>
      <c r="DP21" s="224"/>
      <c r="DQ21" s="224"/>
      <c r="DR21" s="224"/>
      <c r="DS21" s="224"/>
      <c r="DT21" s="224"/>
      <c r="DU21" s="224"/>
      <c r="DV21" s="224"/>
      <c r="DW21" s="224"/>
      <c r="DX21" s="224"/>
      <c r="DY21" s="224"/>
      <c r="DZ21" s="224"/>
      <c r="EA21" s="224"/>
      <c r="EB21" s="224"/>
      <c r="EC21" s="224"/>
      <c r="ED21" s="224"/>
      <c r="EE21" s="224"/>
      <c r="EF21" s="224"/>
      <c r="EG21" s="224"/>
      <c r="EH21" s="224"/>
      <c r="EI21" s="224"/>
      <c r="EJ21" s="224"/>
      <c r="EK21" s="224"/>
      <c r="EL21" s="224"/>
      <c r="EM21" s="224"/>
      <c r="EN21" s="224"/>
      <c r="EO21" s="224"/>
      <c r="EP21" s="224"/>
      <c r="EQ21" s="224"/>
      <c r="ER21" s="224"/>
      <c r="ES21" s="224"/>
      <c r="ET21" s="224"/>
      <c r="EU21" s="224"/>
      <c r="EV21" s="224"/>
      <c r="EW21" s="224"/>
      <c r="EX21" s="224"/>
      <c r="EY21" s="224"/>
      <c r="EZ21" s="224"/>
      <c r="FA21" s="224"/>
      <c r="FB21" s="224"/>
      <c r="FC21" s="224"/>
      <c r="FD21" s="224"/>
      <c r="FE21" s="224"/>
      <c r="FF21" s="224"/>
      <c r="FG21" s="224"/>
      <c r="FH21" s="224"/>
      <c r="FI21" s="224"/>
      <c r="FJ21" s="224"/>
      <c r="FK21" s="224"/>
      <c r="FL21" s="224"/>
      <c r="FM21" s="224"/>
      <c r="FN21" s="224"/>
      <c r="FO21" s="224"/>
      <c r="FP21" s="224"/>
      <c r="FQ21" s="224"/>
      <c r="FR21" s="224"/>
      <c r="FS21" s="224"/>
      <c r="FT21" s="224"/>
      <c r="FU21" s="224"/>
      <c r="FV21" s="224"/>
      <c r="FW21" s="224"/>
      <c r="FX21" s="224"/>
      <c r="FY21" s="224"/>
      <c r="FZ21" s="224"/>
      <c r="GA21" s="224"/>
      <c r="GB21" s="224"/>
      <c r="GC21" s="224"/>
      <c r="GD21" s="224"/>
      <c r="GE21" s="224"/>
      <c r="GF21" s="224"/>
      <c r="GG21" s="224"/>
      <c r="GH21" s="224"/>
      <c r="GI21" s="224"/>
      <c r="GJ21" s="224"/>
      <c r="GK21" s="224"/>
      <c r="GL21" s="224"/>
      <c r="GM21" s="224"/>
      <c r="GN21" s="224"/>
      <c r="GO21" s="224"/>
      <c r="GP21" s="224"/>
      <c r="GQ21" s="224"/>
      <c r="GR21" s="224"/>
      <c r="GS21" s="224"/>
      <c r="GT21" s="224"/>
      <c r="GU21" s="224"/>
      <c r="GV21" s="224"/>
      <c r="GW21" s="224"/>
      <c r="GX21" s="224"/>
      <c r="GY21" s="224"/>
      <c r="GZ21" s="224"/>
      <c r="HA21" s="224"/>
      <c r="HB21" s="224"/>
      <c r="HC21" s="224"/>
      <c r="HD21" s="224"/>
      <c r="HE21" s="224"/>
      <c r="HF21" s="224"/>
      <c r="HG21" s="224"/>
      <c r="HH21" s="224"/>
      <c r="HI21" s="224"/>
      <c r="HJ21" s="224"/>
      <c r="HK21" s="224"/>
      <c r="HL21" s="224"/>
      <c r="HM21" s="224"/>
      <c r="HN21" s="224"/>
      <c r="HO21" s="224"/>
      <c r="HP21" s="224"/>
      <c r="HQ21" s="224"/>
      <c r="HR21" s="224"/>
      <c r="HS21" s="224"/>
      <c r="HT21" s="224"/>
      <c r="HU21" s="224"/>
      <c r="HV21" s="224"/>
      <c r="HW21" s="224"/>
      <c r="HX21" s="224"/>
      <c r="HY21" s="224"/>
      <c r="HZ21" s="224"/>
      <c r="IA21" s="224"/>
      <c r="IB21" s="224"/>
      <c r="IC21" s="224"/>
      <c r="ID21" s="224"/>
      <c r="IE21" s="224"/>
      <c r="IF21" s="224"/>
      <c r="IG21" s="224"/>
      <c r="IH21" s="224"/>
    </row>
    <row r="22" s="281" customFormat="1" ht="16.65" customHeight="1" spans="1:242">
      <c r="A22" s="263" t="s">
        <v>40</v>
      </c>
      <c r="B22" s="254">
        <v>16500</v>
      </c>
      <c r="C22" s="254"/>
      <c r="D22" s="290">
        <f t="shared" si="0"/>
        <v>16500</v>
      </c>
      <c r="E22" s="249" t="s">
        <v>41</v>
      </c>
      <c r="F22" s="287">
        <v>19622.5610698837</v>
      </c>
      <c r="G22" s="288"/>
      <c r="H22" s="289">
        <f t="shared" si="1"/>
        <v>19622.5610698837</v>
      </c>
      <c r="I22" s="269"/>
      <c r="J22" s="269"/>
      <c r="K22" s="269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4"/>
      <c r="BA22" s="224"/>
      <c r="BB22" s="224"/>
      <c r="BC22" s="224"/>
      <c r="BD22" s="224"/>
      <c r="BE22" s="224"/>
      <c r="BF22" s="224"/>
      <c r="BG22" s="224"/>
      <c r="BH22" s="224"/>
      <c r="BI22" s="224"/>
      <c r="BJ22" s="224"/>
      <c r="BK22" s="224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  <c r="CM22" s="224"/>
      <c r="CN22" s="224"/>
      <c r="CO22" s="224"/>
      <c r="CP22" s="224"/>
      <c r="CQ22" s="224"/>
      <c r="CR22" s="224"/>
      <c r="CS22" s="224"/>
      <c r="CT22" s="224"/>
      <c r="CU22" s="224"/>
      <c r="CV22" s="224"/>
      <c r="CW22" s="224"/>
      <c r="CX22" s="224"/>
      <c r="CY22" s="224"/>
      <c r="CZ22" s="224"/>
      <c r="DA22" s="224"/>
      <c r="DB22" s="224"/>
      <c r="DC22" s="224"/>
      <c r="DD22" s="224"/>
      <c r="DE22" s="224"/>
      <c r="DF22" s="224"/>
      <c r="DG22" s="224"/>
      <c r="DH22" s="224"/>
      <c r="DI22" s="224"/>
      <c r="DJ22" s="224"/>
      <c r="DK22" s="224"/>
      <c r="DL22" s="224"/>
      <c r="DM22" s="224"/>
      <c r="DN22" s="224"/>
      <c r="DO22" s="224"/>
      <c r="DP22" s="224"/>
      <c r="DQ22" s="224"/>
      <c r="DR22" s="224"/>
      <c r="DS22" s="224"/>
      <c r="DT22" s="224"/>
      <c r="DU22" s="224"/>
      <c r="DV22" s="224"/>
      <c r="DW22" s="224"/>
      <c r="DX22" s="224"/>
      <c r="DY22" s="224"/>
      <c r="DZ22" s="224"/>
      <c r="EA22" s="224"/>
      <c r="EB22" s="224"/>
      <c r="EC22" s="224"/>
      <c r="ED22" s="224"/>
      <c r="EE22" s="224"/>
      <c r="EF22" s="224"/>
      <c r="EG22" s="224"/>
      <c r="EH22" s="224"/>
      <c r="EI22" s="224"/>
      <c r="EJ22" s="224"/>
      <c r="EK22" s="224"/>
      <c r="EL22" s="224"/>
      <c r="EM22" s="224"/>
      <c r="EN22" s="224"/>
      <c r="EO22" s="224"/>
      <c r="EP22" s="224"/>
      <c r="EQ22" s="224"/>
      <c r="ER22" s="224"/>
      <c r="ES22" s="224"/>
      <c r="ET22" s="224"/>
      <c r="EU22" s="224"/>
      <c r="EV22" s="224"/>
      <c r="EW22" s="224"/>
      <c r="EX22" s="224"/>
      <c r="EY22" s="224"/>
      <c r="EZ22" s="224"/>
      <c r="FA22" s="224"/>
      <c r="FB22" s="224"/>
      <c r="FC22" s="224"/>
      <c r="FD22" s="224"/>
      <c r="FE22" s="224"/>
      <c r="FF22" s="224"/>
      <c r="FG22" s="224"/>
      <c r="FH22" s="224"/>
      <c r="FI22" s="224"/>
      <c r="FJ22" s="224"/>
      <c r="FK22" s="224"/>
      <c r="FL22" s="224"/>
      <c r="FM22" s="224"/>
      <c r="FN22" s="224"/>
      <c r="FO22" s="224"/>
      <c r="FP22" s="224"/>
      <c r="FQ22" s="224"/>
      <c r="FR22" s="224"/>
      <c r="FS22" s="224"/>
      <c r="FT22" s="224"/>
      <c r="FU22" s="224"/>
      <c r="FV22" s="224"/>
      <c r="FW22" s="224"/>
      <c r="FX22" s="224"/>
      <c r="FY22" s="224"/>
      <c r="FZ22" s="224"/>
      <c r="GA22" s="224"/>
      <c r="GB22" s="224"/>
      <c r="GC22" s="224"/>
      <c r="GD22" s="224"/>
      <c r="GE22" s="224"/>
      <c r="GF22" s="224"/>
      <c r="GG22" s="224"/>
      <c r="GH22" s="224"/>
      <c r="GI22" s="224"/>
      <c r="GJ22" s="224"/>
      <c r="GK22" s="224"/>
      <c r="GL22" s="224"/>
      <c r="GM22" s="224"/>
      <c r="GN22" s="224"/>
      <c r="GO22" s="224"/>
      <c r="GP22" s="224"/>
      <c r="GQ22" s="224"/>
      <c r="GR22" s="224"/>
      <c r="GS22" s="224"/>
      <c r="GT22" s="224"/>
      <c r="GU22" s="224"/>
      <c r="GV22" s="224"/>
      <c r="GW22" s="224"/>
      <c r="GX22" s="224"/>
      <c r="GY22" s="224"/>
      <c r="GZ22" s="224"/>
      <c r="HA22" s="224"/>
      <c r="HB22" s="224"/>
      <c r="HC22" s="224"/>
      <c r="HD22" s="224"/>
      <c r="HE22" s="224"/>
      <c r="HF22" s="224"/>
      <c r="HG22" s="224"/>
      <c r="HH22" s="224"/>
      <c r="HI22" s="224"/>
      <c r="HJ22" s="224"/>
      <c r="HK22" s="224"/>
      <c r="HL22" s="224"/>
      <c r="HM22" s="224"/>
      <c r="HN22" s="224"/>
      <c r="HO22" s="224"/>
      <c r="HP22" s="224"/>
      <c r="HQ22" s="224"/>
      <c r="HR22" s="224"/>
      <c r="HS22" s="224"/>
      <c r="HT22" s="224"/>
      <c r="HU22" s="224"/>
      <c r="HV22" s="224"/>
      <c r="HW22" s="224"/>
      <c r="HX22" s="224"/>
      <c r="HY22" s="224"/>
      <c r="HZ22" s="224"/>
      <c r="IA22" s="224"/>
      <c r="IB22" s="224"/>
      <c r="IC22" s="224"/>
      <c r="ID22" s="224"/>
      <c r="IE22" s="224"/>
      <c r="IF22" s="224"/>
      <c r="IG22" s="224"/>
      <c r="IH22" s="224"/>
    </row>
    <row r="23" s="281" customFormat="1" ht="16.65" customHeight="1" spans="1:242">
      <c r="A23" s="248" t="s">
        <v>42</v>
      </c>
      <c r="B23" s="292">
        <f>SUM(B24:B28)</f>
        <v>189593</v>
      </c>
      <c r="C23" s="292">
        <f>SUM(C24:C28)</f>
        <v>0</v>
      </c>
      <c r="D23" s="285">
        <f t="shared" si="0"/>
        <v>189593</v>
      </c>
      <c r="E23" s="249" t="s">
        <v>43</v>
      </c>
      <c r="F23" s="287">
        <v>38138.4136971533</v>
      </c>
      <c r="G23" s="288"/>
      <c r="H23" s="289">
        <f t="shared" si="1"/>
        <v>38138.4136971533</v>
      </c>
      <c r="I23" s="269"/>
      <c r="J23" s="269"/>
      <c r="K23" s="269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24"/>
      <c r="AP23" s="224"/>
      <c r="AQ23" s="224"/>
      <c r="AR23" s="224"/>
      <c r="AS23" s="224"/>
      <c r="AT23" s="224"/>
      <c r="AU23" s="224"/>
      <c r="AV23" s="224"/>
      <c r="AW23" s="224"/>
      <c r="AX23" s="224"/>
      <c r="AY23" s="224"/>
      <c r="AZ23" s="224"/>
      <c r="BA23" s="224"/>
      <c r="BB23" s="224"/>
      <c r="BC23" s="224"/>
      <c r="BD23" s="224"/>
      <c r="BE23" s="224"/>
      <c r="BF23" s="224"/>
      <c r="BG23" s="224"/>
      <c r="BH23" s="224"/>
      <c r="BI23" s="224"/>
      <c r="BJ23" s="224"/>
      <c r="BK23" s="224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4"/>
      <c r="CK23" s="224"/>
      <c r="CL23" s="224"/>
      <c r="CM23" s="224"/>
      <c r="CN23" s="224"/>
      <c r="CO23" s="224"/>
      <c r="CP23" s="224"/>
      <c r="CQ23" s="224"/>
      <c r="CR23" s="224"/>
      <c r="CS23" s="224"/>
      <c r="CT23" s="224"/>
      <c r="CU23" s="224"/>
      <c r="CV23" s="224"/>
      <c r="CW23" s="224"/>
      <c r="CX23" s="224"/>
      <c r="CY23" s="224"/>
      <c r="CZ23" s="224"/>
      <c r="DA23" s="224"/>
      <c r="DB23" s="224"/>
      <c r="DC23" s="224"/>
      <c r="DD23" s="224"/>
      <c r="DE23" s="224"/>
      <c r="DF23" s="224"/>
      <c r="DG23" s="224"/>
      <c r="DH23" s="224"/>
      <c r="DI23" s="224"/>
      <c r="DJ23" s="224"/>
      <c r="DK23" s="224"/>
      <c r="DL23" s="224"/>
      <c r="DM23" s="224"/>
      <c r="DN23" s="224"/>
      <c r="DO23" s="224"/>
      <c r="DP23" s="224"/>
      <c r="DQ23" s="224"/>
      <c r="DR23" s="224"/>
      <c r="DS23" s="224"/>
      <c r="DT23" s="224"/>
      <c r="DU23" s="224"/>
      <c r="DV23" s="224"/>
      <c r="DW23" s="224"/>
      <c r="DX23" s="224"/>
      <c r="DY23" s="224"/>
      <c r="DZ23" s="224"/>
      <c r="EA23" s="224"/>
      <c r="EB23" s="224"/>
      <c r="EC23" s="224"/>
      <c r="ED23" s="224"/>
      <c r="EE23" s="224"/>
      <c r="EF23" s="224"/>
      <c r="EG23" s="224"/>
      <c r="EH23" s="224"/>
      <c r="EI23" s="224"/>
      <c r="EJ23" s="224"/>
      <c r="EK23" s="224"/>
      <c r="EL23" s="224"/>
      <c r="EM23" s="224"/>
      <c r="EN23" s="224"/>
      <c r="EO23" s="224"/>
      <c r="EP23" s="224"/>
      <c r="EQ23" s="224"/>
      <c r="ER23" s="224"/>
      <c r="ES23" s="224"/>
      <c r="ET23" s="224"/>
      <c r="EU23" s="224"/>
      <c r="EV23" s="224"/>
      <c r="EW23" s="224"/>
      <c r="EX23" s="224"/>
      <c r="EY23" s="224"/>
      <c r="EZ23" s="224"/>
      <c r="FA23" s="224"/>
      <c r="FB23" s="224"/>
      <c r="FC23" s="224"/>
      <c r="FD23" s="224"/>
      <c r="FE23" s="224"/>
      <c r="FF23" s="224"/>
      <c r="FG23" s="224"/>
      <c r="FH23" s="224"/>
      <c r="FI23" s="224"/>
      <c r="FJ23" s="224"/>
      <c r="FK23" s="224"/>
      <c r="FL23" s="224"/>
      <c r="FM23" s="224"/>
      <c r="FN23" s="224"/>
      <c r="FO23" s="224"/>
      <c r="FP23" s="224"/>
      <c r="FQ23" s="224"/>
      <c r="FR23" s="224"/>
      <c r="FS23" s="224"/>
      <c r="FT23" s="224"/>
      <c r="FU23" s="224"/>
      <c r="FV23" s="224"/>
      <c r="FW23" s="224"/>
      <c r="FX23" s="224"/>
      <c r="FY23" s="224"/>
      <c r="FZ23" s="224"/>
      <c r="GA23" s="224"/>
      <c r="GB23" s="224"/>
      <c r="GC23" s="224"/>
      <c r="GD23" s="224"/>
      <c r="GE23" s="224"/>
      <c r="GF23" s="224"/>
      <c r="GG23" s="224"/>
      <c r="GH23" s="224"/>
      <c r="GI23" s="224"/>
      <c r="GJ23" s="224"/>
      <c r="GK23" s="224"/>
      <c r="GL23" s="224"/>
      <c r="GM23" s="224"/>
      <c r="GN23" s="224"/>
      <c r="GO23" s="224"/>
      <c r="GP23" s="224"/>
      <c r="GQ23" s="224"/>
      <c r="GR23" s="224"/>
      <c r="GS23" s="224"/>
      <c r="GT23" s="224"/>
      <c r="GU23" s="224"/>
      <c r="GV23" s="224"/>
      <c r="GW23" s="224"/>
      <c r="GX23" s="224"/>
      <c r="GY23" s="224"/>
      <c r="GZ23" s="224"/>
      <c r="HA23" s="224"/>
      <c r="HB23" s="224"/>
      <c r="HC23" s="224"/>
      <c r="HD23" s="224"/>
      <c r="HE23" s="224"/>
      <c r="HF23" s="224"/>
      <c r="HG23" s="224"/>
      <c r="HH23" s="224"/>
      <c r="HI23" s="224"/>
      <c r="HJ23" s="224"/>
      <c r="HK23" s="224"/>
      <c r="HL23" s="224"/>
      <c r="HM23" s="224"/>
      <c r="HN23" s="224"/>
      <c r="HO23" s="224"/>
      <c r="HP23" s="224"/>
      <c r="HQ23" s="224"/>
      <c r="HR23" s="224"/>
      <c r="HS23" s="224"/>
      <c r="HT23" s="224"/>
      <c r="HU23" s="224"/>
      <c r="HV23" s="224"/>
      <c r="HW23" s="224"/>
      <c r="HX23" s="224"/>
      <c r="HY23" s="224"/>
      <c r="HZ23" s="224"/>
      <c r="IA23" s="224"/>
      <c r="IB23" s="224"/>
      <c r="IC23" s="224"/>
      <c r="ID23" s="224"/>
      <c r="IE23" s="224"/>
      <c r="IF23" s="224"/>
      <c r="IG23" s="224"/>
      <c r="IH23" s="224"/>
    </row>
    <row r="24" s="281" customFormat="1" ht="16.65" customHeight="1" spans="1:242">
      <c r="A24" s="263" t="s">
        <v>44</v>
      </c>
      <c r="B24" s="254">
        <v>105000</v>
      </c>
      <c r="C24" s="254"/>
      <c r="D24" s="290">
        <f t="shared" si="0"/>
        <v>105000</v>
      </c>
      <c r="E24" s="249" t="s">
        <v>45</v>
      </c>
      <c r="F24" s="287">
        <v>0</v>
      </c>
      <c r="G24" s="288"/>
      <c r="H24" s="289">
        <f t="shared" si="1"/>
        <v>0</v>
      </c>
      <c r="I24" s="269"/>
      <c r="J24" s="269"/>
      <c r="K24" s="269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4"/>
      <c r="AO24" s="224"/>
      <c r="AP24" s="224"/>
      <c r="AQ24" s="224"/>
      <c r="AR24" s="224"/>
      <c r="AS24" s="224"/>
      <c r="AT24" s="224"/>
      <c r="AU24" s="224"/>
      <c r="AV24" s="224"/>
      <c r="AW24" s="224"/>
      <c r="AX24" s="224"/>
      <c r="AY24" s="224"/>
      <c r="AZ24" s="224"/>
      <c r="BA24" s="224"/>
      <c r="BB24" s="224"/>
      <c r="BC24" s="224"/>
      <c r="BD24" s="224"/>
      <c r="BE24" s="224"/>
      <c r="BF24" s="224"/>
      <c r="BG24" s="224"/>
      <c r="BH24" s="224"/>
      <c r="BI24" s="224"/>
      <c r="BJ24" s="224"/>
      <c r="BK24" s="224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4"/>
      <c r="CK24" s="224"/>
      <c r="CL24" s="224"/>
      <c r="CM24" s="224"/>
      <c r="CN24" s="224"/>
      <c r="CO24" s="224"/>
      <c r="CP24" s="224"/>
      <c r="CQ24" s="224"/>
      <c r="CR24" s="224"/>
      <c r="CS24" s="224"/>
      <c r="CT24" s="224"/>
      <c r="CU24" s="224"/>
      <c r="CV24" s="224"/>
      <c r="CW24" s="224"/>
      <c r="CX24" s="224"/>
      <c r="CY24" s="224"/>
      <c r="CZ24" s="224"/>
      <c r="DA24" s="224"/>
      <c r="DB24" s="224"/>
      <c r="DC24" s="224"/>
      <c r="DD24" s="224"/>
      <c r="DE24" s="224"/>
      <c r="DF24" s="224"/>
      <c r="DG24" s="224"/>
      <c r="DH24" s="224"/>
      <c r="DI24" s="224"/>
      <c r="DJ24" s="224"/>
      <c r="DK24" s="224"/>
      <c r="DL24" s="224"/>
      <c r="DM24" s="224"/>
      <c r="DN24" s="224"/>
      <c r="DO24" s="224"/>
      <c r="DP24" s="224"/>
      <c r="DQ24" s="224"/>
      <c r="DR24" s="224"/>
      <c r="DS24" s="224"/>
      <c r="DT24" s="224"/>
      <c r="DU24" s="224"/>
      <c r="DV24" s="224"/>
      <c r="DW24" s="224"/>
      <c r="DX24" s="224"/>
      <c r="DY24" s="224"/>
      <c r="DZ24" s="224"/>
      <c r="EA24" s="224"/>
      <c r="EB24" s="224"/>
      <c r="EC24" s="224"/>
      <c r="ED24" s="224"/>
      <c r="EE24" s="224"/>
      <c r="EF24" s="224"/>
      <c r="EG24" s="224"/>
      <c r="EH24" s="224"/>
      <c r="EI24" s="224"/>
      <c r="EJ24" s="224"/>
      <c r="EK24" s="224"/>
      <c r="EL24" s="224"/>
      <c r="EM24" s="224"/>
      <c r="EN24" s="224"/>
      <c r="EO24" s="224"/>
      <c r="EP24" s="224"/>
      <c r="EQ24" s="224"/>
      <c r="ER24" s="224"/>
      <c r="ES24" s="224"/>
      <c r="ET24" s="224"/>
      <c r="EU24" s="224"/>
      <c r="EV24" s="224"/>
      <c r="EW24" s="224"/>
      <c r="EX24" s="224"/>
      <c r="EY24" s="224"/>
      <c r="EZ24" s="224"/>
      <c r="FA24" s="224"/>
      <c r="FB24" s="224"/>
      <c r="FC24" s="224"/>
      <c r="FD24" s="224"/>
      <c r="FE24" s="224"/>
      <c r="FF24" s="224"/>
      <c r="FG24" s="224"/>
      <c r="FH24" s="224"/>
      <c r="FI24" s="224"/>
      <c r="FJ24" s="224"/>
      <c r="FK24" s="224"/>
      <c r="FL24" s="224"/>
      <c r="FM24" s="224"/>
      <c r="FN24" s="224"/>
      <c r="FO24" s="224"/>
      <c r="FP24" s="224"/>
      <c r="FQ24" s="224"/>
      <c r="FR24" s="224"/>
      <c r="FS24" s="224"/>
      <c r="FT24" s="224"/>
      <c r="FU24" s="224"/>
      <c r="FV24" s="224"/>
      <c r="FW24" s="224"/>
      <c r="FX24" s="224"/>
      <c r="FY24" s="224"/>
      <c r="FZ24" s="224"/>
      <c r="GA24" s="224"/>
      <c r="GB24" s="224"/>
      <c r="GC24" s="224"/>
      <c r="GD24" s="224"/>
      <c r="GE24" s="224"/>
      <c r="GF24" s="224"/>
      <c r="GG24" s="224"/>
      <c r="GH24" s="224"/>
      <c r="GI24" s="224"/>
      <c r="GJ24" s="224"/>
      <c r="GK24" s="224"/>
      <c r="GL24" s="224"/>
      <c r="GM24" s="224"/>
      <c r="GN24" s="224"/>
      <c r="GO24" s="224"/>
      <c r="GP24" s="224"/>
      <c r="GQ24" s="224"/>
      <c r="GR24" s="224"/>
      <c r="GS24" s="224"/>
      <c r="GT24" s="224"/>
      <c r="GU24" s="224"/>
      <c r="GV24" s="224"/>
      <c r="GW24" s="224"/>
      <c r="GX24" s="224"/>
      <c r="GY24" s="224"/>
      <c r="GZ24" s="224"/>
      <c r="HA24" s="224"/>
      <c r="HB24" s="224"/>
      <c r="HC24" s="224"/>
      <c r="HD24" s="224"/>
      <c r="HE24" s="224"/>
      <c r="HF24" s="224"/>
      <c r="HG24" s="224"/>
      <c r="HH24" s="224"/>
      <c r="HI24" s="224"/>
      <c r="HJ24" s="224"/>
      <c r="HK24" s="224"/>
      <c r="HL24" s="224"/>
      <c r="HM24" s="224"/>
      <c r="HN24" s="224"/>
      <c r="HO24" s="224"/>
      <c r="HP24" s="224"/>
      <c r="HQ24" s="224"/>
      <c r="HR24" s="224"/>
      <c r="HS24" s="224"/>
      <c r="HT24" s="224"/>
      <c r="HU24" s="224"/>
      <c r="HV24" s="224"/>
      <c r="HW24" s="224"/>
      <c r="HX24" s="224"/>
      <c r="HY24" s="224"/>
      <c r="HZ24" s="224"/>
      <c r="IA24" s="224"/>
      <c r="IB24" s="224"/>
      <c r="IC24" s="224"/>
      <c r="ID24" s="224"/>
      <c r="IE24" s="224"/>
      <c r="IF24" s="224"/>
      <c r="IG24" s="224"/>
      <c r="IH24" s="224"/>
    </row>
    <row r="25" s="281" customFormat="1" ht="16.65" customHeight="1" spans="1:242">
      <c r="A25" s="263" t="s">
        <v>46</v>
      </c>
      <c r="B25" s="254">
        <v>24000</v>
      </c>
      <c r="C25" s="254"/>
      <c r="D25" s="290">
        <f t="shared" si="0"/>
        <v>24000</v>
      </c>
      <c r="E25" s="249" t="s">
        <v>47</v>
      </c>
      <c r="F25" s="287">
        <v>6072.16218875967</v>
      </c>
      <c r="G25" s="288"/>
      <c r="H25" s="289">
        <f t="shared" si="1"/>
        <v>6072.16218875967</v>
      </c>
      <c r="I25" s="269"/>
      <c r="J25" s="269"/>
      <c r="K25" s="269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24"/>
      <c r="AV25" s="224"/>
      <c r="AW25" s="224"/>
      <c r="AX25" s="224"/>
      <c r="AY25" s="224"/>
      <c r="AZ25" s="224"/>
      <c r="BA25" s="224"/>
      <c r="BB25" s="224"/>
      <c r="BC25" s="224"/>
      <c r="BD25" s="224"/>
      <c r="BE25" s="224"/>
      <c r="BF25" s="224"/>
      <c r="BG25" s="224"/>
      <c r="BH25" s="224"/>
      <c r="BI25" s="224"/>
      <c r="BJ25" s="224"/>
      <c r="BK25" s="224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224"/>
      <c r="CF25" s="224"/>
      <c r="CG25" s="224"/>
      <c r="CH25" s="224"/>
      <c r="CI25" s="224"/>
      <c r="CJ25" s="224"/>
      <c r="CK25" s="224"/>
      <c r="CL25" s="224"/>
      <c r="CM25" s="224"/>
      <c r="CN25" s="224"/>
      <c r="CO25" s="224"/>
      <c r="CP25" s="224"/>
      <c r="CQ25" s="224"/>
      <c r="CR25" s="224"/>
      <c r="CS25" s="224"/>
      <c r="CT25" s="224"/>
      <c r="CU25" s="224"/>
      <c r="CV25" s="224"/>
      <c r="CW25" s="224"/>
      <c r="CX25" s="224"/>
      <c r="CY25" s="224"/>
      <c r="CZ25" s="224"/>
      <c r="DA25" s="224"/>
      <c r="DB25" s="224"/>
      <c r="DC25" s="224"/>
      <c r="DD25" s="224"/>
      <c r="DE25" s="224"/>
      <c r="DF25" s="224"/>
      <c r="DG25" s="224"/>
      <c r="DH25" s="224"/>
      <c r="DI25" s="224"/>
      <c r="DJ25" s="224"/>
      <c r="DK25" s="224"/>
      <c r="DL25" s="224"/>
      <c r="DM25" s="224"/>
      <c r="DN25" s="224"/>
      <c r="DO25" s="224"/>
      <c r="DP25" s="224"/>
      <c r="DQ25" s="224"/>
      <c r="DR25" s="224"/>
      <c r="DS25" s="224"/>
      <c r="DT25" s="224"/>
      <c r="DU25" s="224"/>
      <c r="DV25" s="224"/>
      <c r="DW25" s="224"/>
      <c r="DX25" s="224"/>
      <c r="DY25" s="224"/>
      <c r="DZ25" s="224"/>
      <c r="EA25" s="224"/>
      <c r="EB25" s="224"/>
      <c r="EC25" s="224"/>
      <c r="ED25" s="224"/>
      <c r="EE25" s="224"/>
      <c r="EF25" s="224"/>
      <c r="EG25" s="224"/>
      <c r="EH25" s="224"/>
      <c r="EI25" s="224"/>
      <c r="EJ25" s="224"/>
      <c r="EK25" s="224"/>
      <c r="EL25" s="224"/>
      <c r="EM25" s="224"/>
      <c r="EN25" s="224"/>
      <c r="EO25" s="224"/>
      <c r="EP25" s="224"/>
      <c r="EQ25" s="224"/>
      <c r="ER25" s="224"/>
      <c r="ES25" s="224"/>
      <c r="ET25" s="224"/>
      <c r="EU25" s="224"/>
      <c r="EV25" s="224"/>
      <c r="EW25" s="224"/>
      <c r="EX25" s="224"/>
      <c r="EY25" s="224"/>
      <c r="EZ25" s="224"/>
      <c r="FA25" s="224"/>
      <c r="FB25" s="224"/>
      <c r="FC25" s="224"/>
      <c r="FD25" s="224"/>
      <c r="FE25" s="224"/>
      <c r="FF25" s="224"/>
      <c r="FG25" s="224"/>
      <c r="FH25" s="224"/>
      <c r="FI25" s="224"/>
      <c r="FJ25" s="224"/>
      <c r="FK25" s="224"/>
      <c r="FL25" s="224"/>
      <c r="FM25" s="224"/>
      <c r="FN25" s="224"/>
      <c r="FO25" s="224"/>
      <c r="FP25" s="224"/>
      <c r="FQ25" s="224"/>
      <c r="FR25" s="224"/>
      <c r="FS25" s="224"/>
      <c r="FT25" s="224"/>
      <c r="FU25" s="224"/>
      <c r="FV25" s="224"/>
      <c r="FW25" s="224"/>
      <c r="FX25" s="224"/>
      <c r="FY25" s="224"/>
      <c r="FZ25" s="224"/>
      <c r="GA25" s="224"/>
      <c r="GB25" s="224"/>
      <c r="GC25" s="224"/>
      <c r="GD25" s="224"/>
      <c r="GE25" s="224"/>
      <c r="GF25" s="224"/>
      <c r="GG25" s="224"/>
      <c r="GH25" s="224"/>
      <c r="GI25" s="224"/>
      <c r="GJ25" s="224"/>
      <c r="GK25" s="224"/>
      <c r="GL25" s="224"/>
      <c r="GM25" s="224"/>
      <c r="GN25" s="224"/>
      <c r="GO25" s="224"/>
      <c r="GP25" s="224"/>
      <c r="GQ25" s="224"/>
      <c r="GR25" s="224"/>
      <c r="GS25" s="224"/>
      <c r="GT25" s="224"/>
      <c r="GU25" s="224"/>
      <c r="GV25" s="224"/>
      <c r="GW25" s="224"/>
      <c r="GX25" s="224"/>
      <c r="GY25" s="224"/>
      <c r="GZ25" s="224"/>
      <c r="HA25" s="224"/>
      <c r="HB25" s="224"/>
      <c r="HC25" s="224"/>
      <c r="HD25" s="224"/>
      <c r="HE25" s="224"/>
      <c r="HF25" s="224"/>
      <c r="HG25" s="224"/>
      <c r="HH25" s="224"/>
      <c r="HI25" s="224"/>
      <c r="HJ25" s="224"/>
      <c r="HK25" s="224"/>
      <c r="HL25" s="224"/>
      <c r="HM25" s="224"/>
      <c r="HN25" s="224"/>
      <c r="HO25" s="224"/>
      <c r="HP25" s="224"/>
      <c r="HQ25" s="224"/>
      <c r="HR25" s="224"/>
      <c r="HS25" s="224"/>
      <c r="HT25" s="224"/>
      <c r="HU25" s="224"/>
      <c r="HV25" s="224"/>
      <c r="HW25" s="224"/>
      <c r="HX25" s="224"/>
      <c r="HY25" s="224"/>
      <c r="HZ25" s="224"/>
      <c r="IA25" s="224"/>
      <c r="IB25" s="224"/>
      <c r="IC25" s="224"/>
      <c r="ID25" s="224"/>
      <c r="IE25" s="224"/>
      <c r="IF25" s="224"/>
      <c r="IG25" s="224"/>
      <c r="IH25" s="224"/>
    </row>
    <row r="26" s="281" customFormat="1" ht="16.65" customHeight="1" spans="1:242">
      <c r="A26" s="291" t="s">
        <v>48</v>
      </c>
      <c r="B26" s="254">
        <v>14500</v>
      </c>
      <c r="C26" s="254"/>
      <c r="D26" s="290">
        <f t="shared" si="0"/>
        <v>14500</v>
      </c>
      <c r="E26" s="249" t="s">
        <v>49</v>
      </c>
      <c r="F26" s="287">
        <v>111840.539306066</v>
      </c>
      <c r="G26" s="288"/>
      <c r="H26" s="289">
        <f t="shared" si="1"/>
        <v>111840.539306066</v>
      </c>
      <c r="I26" s="269"/>
      <c r="J26" s="269"/>
      <c r="K26" s="269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  <c r="BC26" s="224"/>
      <c r="BD26" s="224"/>
      <c r="BE26" s="224"/>
      <c r="BF26" s="224"/>
      <c r="BG26" s="224"/>
      <c r="BH26" s="224"/>
      <c r="BI26" s="224"/>
      <c r="BJ26" s="224"/>
      <c r="BK26" s="224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4"/>
      <c r="CK26" s="224"/>
      <c r="CL26" s="224"/>
      <c r="CM26" s="224"/>
      <c r="CN26" s="224"/>
      <c r="CO26" s="224"/>
      <c r="CP26" s="224"/>
      <c r="CQ26" s="224"/>
      <c r="CR26" s="224"/>
      <c r="CS26" s="224"/>
      <c r="CT26" s="224"/>
      <c r="CU26" s="224"/>
      <c r="CV26" s="224"/>
      <c r="CW26" s="224"/>
      <c r="CX26" s="224"/>
      <c r="CY26" s="224"/>
      <c r="CZ26" s="224"/>
      <c r="DA26" s="224"/>
      <c r="DB26" s="224"/>
      <c r="DC26" s="224"/>
      <c r="DD26" s="224"/>
      <c r="DE26" s="224"/>
      <c r="DF26" s="224"/>
      <c r="DG26" s="224"/>
      <c r="DH26" s="224"/>
      <c r="DI26" s="224"/>
      <c r="DJ26" s="224"/>
      <c r="DK26" s="224"/>
      <c r="DL26" s="224"/>
      <c r="DM26" s="224"/>
      <c r="DN26" s="224"/>
      <c r="DO26" s="224"/>
      <c r="DP26" s="224"/>
      <c r="DQ26" s="224"/>
      <c r="DR26" s="224"/>
      <c r="DS26" s="224"/>
      <c r="DT26" s="224"/>
      <c r="DU26" s="224"/>
      <c r="DV26" s="224"/>
      <c r="DW26" s="224"/>
      <c r="DX26" s="224"/>
      <c r="DY26" s="224"/>
      <c r="DZ26" s="224"/>
      <c r="EA26" s="224"/>
      <c r="EB26" s="224"/>
      <c r="EC26" s="224"/>
      <c r="ED26" s="224"/>
      <c r="EE26" s="224"/>
      <c r="EF26" s="224"/>
      <c r="EG26" s="224"/>
      <c r="EH26" s="224"/>
      <c r="EI26" s="224"/>
      <c r="EJ26" s="224"/>
      <c r="EK26" s="224"/>
      <c r="EL26" s="224"/>
      <c r="EM26" s="224"/>
      <c r="EN26" s="224"/>
      <c r="EO26" s="224"/>
      <c r="EP26" s="224"/>
      <c r="EQ26" s="224"/>
      <c r="ER26" s="224"/>
      <c r="ES26" s="224"/>
      <c r="ET26" s="224"/>
      <c r="EU26" s="224"/>
      <c r="EV26" s="224"/>
      <c r="EW26" s="224"/>
      <c r="EX26" s="224"/>
      <c r="EY26" s="224"/>
      <c r="EZ26" s="224"/>
      <c r="FA26" s="224"/>
      <c r="FB26" s="224"/>
      <c r="FC26" s="224"/>
      <c r="FD26" s="224"/>
      <c r="FE26" s="224"/>
      <c r="FF26" s="224"/>
      <c r="FG26" s="224"/>
      <c r="FH26" s="224"/>
      <c r="FI26" s="224"/>
      <c r="FJ26" s="224"/>
      <c r="FK26" s="224"/>
      <c r="FL26" s="224"/>
      <c r="FM26" s="224"/>
      <c r="FN26" s="224"/>
      <c r="FO26" s="224"/>
      <c r="FP26" s="224"/>
      <c r="FQ26" s="224"/>
      <c r="FR26" s="224"/>
      <c r="FS26" s="224"/>
      <c r="FT26" s="224"/>
      <c r="FU26" s="224"/>
      <c r="FV26" s="224"/>
      <c r="FW26" s="224"/>
      <c r="FX26" s="224"/>
      <c r="FY26" s="224"/>
      <c r="FZ26" s="224"/>
      <c r="GA26" s="224"/>
      <c r="GB26" s="224"/>
      <c r="GC26" s="224"/>
      <c r="GD26" s="224"/>
      <c r="GE26" s="224"/>
      <c r="GF26" s="224"/>
      <c r="GG26" s="224"/>
      <c r="GH26" s="224"/>
      <c r="GI26" s="224"/>
      <c r="GJ26" s="224"/>
      <c r="GK26" s="224"/>
      <c r="GL26" s="224"/>
      <c r="GM26" s="224"/>
      <c r="GN26" s="224"/>
      <c r="GO26" s="224"/>
      <c r="GP26" s="224"/>
      <c r="GQ26" s="224"/>
      <c r="GR26" s="224"/>
      <c r="GS26" s="224"/>
      <c r="GT26" s="224"/>
      <c r="GU26" s="224"/>
      <c r="GV26" s="224"/>
      <c r="GW26" s="224"/>
      <c r="GX26" s="224"/>
      <c r="GY26" s="224"/>
      <c r="GZ26" s="224"/>
      <c r="HA26" s="224"/>
      <c r="HB26" s="224"/>
      <c r="HC26" s="224"/>
      <c r="HD26" s="224"/>
      <c r="HE26" s="224"/>
      <c r="HF26" s="224"/>
      <c r="HG26" s="224"/>
      <c r="HH26" s="224"/>
      <c r="HI26" s="224"/>
      <c r="HJ26" s="224"/>
      <c r="HK26" s="224"/>
      <c r="HL26" s="224"/>
      <c r="HM26" s="224"/>
      <c r="HN26" s="224"/>
      <c r="HO26" s="224"/>
      <c r="HP26" s="224"/>
      <c r="HQ26" s="224"/>
      <c r="HR26" s="224"/>
      <c r="HS26" s="224"/>
      <c r="HT26" s="224"/>
      <c r="HU26" s="224"/>
      <c r="HV26" s="224"/>
      <c r="HW26" s="224"/>
      <c r="HX26" s="224"/>
      <c r="HY26" s="224"/>
      <c r="HZ26" s="224"/>
      <c r="IA26" s="224"/>
      <c r="IB26" s="224"/>
      <c r="IC26" s="224"/>
      <c r="ID26" s="224"/>
      <c r="IE26" s="224"/>
      <c r="IF26" s="224"/>
      <c r="IG26" s="224"/>
      <c r="IH26" s="224"/>
    </row>
    <row r="27" s="281" customFormat="1" ht="16.65" customHeight="1" spans="1:242">
      <c r="A27" s="263" t="s">
        <v>50</v>
      </c>
      <c r="B27" s="254">
        <v>34000</v>
      </c>
      <c r="C27" s="254"/>
      <c r="D27" s="290">
        <f t="shared" si="0"/>
        <v>34000</v>
      </c>
      <c r="E27" s="249" t="s">
        <v>51</v>
      </c>
      <c r="F27" s="287">
        <v>5283.95952444919</v>
      </c>
      <c r="G27" s="288"/>
      <c r="H27" s="289">
        <f t="shared" si="1"/>
        <v>5283.95952444919</v>
      </c>
      <c r="I27" s="269"/>
      <c r="J27" s="269"/>
      <c r="K27" s="269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  <c r="AO27" s="224"/>
      <c r="AP27" s="224"/>
      <c r="AQ27" s="224"/>
      <c r="AR27" s="224"/>
      <c r="AS27" s="224"/>
      <c r="AT27" s="224"/>
      <c r="AU27" s="224"/>
      <c r="AV27" s="224"/>
      <c r="AW27" s="224"/>
      <c r="AX27" s="224"/>
      <c r="AY27" s="224"/>
      <c r="AZ27" s="224"/>
      <c r="BA27" s="224"/>
      <c r="BB27" s="224"/>
      <c r="BC27" s="224"/>
      <c r="BD27" s="224"/>
      <c r="BE27" s="224"/>
      <c r="BF27" s="224"/>
      <c r="BG27" s="224"/>
      <c r="BH27" s="224"/>
      <c r="BI27" s="224"/>
      <c r="BJ27" s="224"/>
      <c r="BK27" s="224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24"/>
      <c r="CI27" s="224"/>
      <c r="CJ27" s="224"/>
      <c r="CK27" s="224"/>
      <c r="CL27" s="224"/>
      <c r="CM27" s="224"/>
      <c r="CN27" s="224"/>
      <c r="CO27" s="224"/>
      <c r="CP27" s="224"/>
      <c r="CQ27" s="224"/>
      <c r="CR27" s="224"/>
      <c r="CS27" s="224"/>
      <c r="CT27" s="224"/>
      <c r="CU27" s="224"/>
      <c r="CV27" s="224"/>
      <c r="CW27" s="224"/>
      <c r="CX27" s="224"/>
      <c r="CY27" s="224"/>
      <c r="CZ27" s="224"/>
      <c r="DA27" s="224"/>
      <c r="DB27" s="224"/>
      <c r="DC27" s="224"/>
      <c r="DD27" s="224"/>
      <c r="DE27" s="224"/>
      <c r="DF27" s="224"/>
      <c r="DG27" s="224"/>
      <c r="DH27" s="224"/>
      <c r="DI27" s="224"/>
      <c r="DJ27" s="224"/>
      <c r="DK27" s="224"/>
      <c r="DL27" s="224"/>
      <c r="DM27" s="224"/>
      <c r="DN27" s="224"/>
      <c r="DO27" s="224"/>
      <c r="DP27" s="224"/>
      <c r="DQ27" s="224"/>
      <c r="DR27" s="224"/>
      <c r="DS27" s="224"/>
      <c r="DT27" s="224"/>
      <c r="DU27" s="224"/>
      <c r="DV27" s="224"/>
      <c r="DW27" s="224"/>
      <c r="DX27" s="224"/>
      <c r="DY27" s="224"/>
      <c r="DZ27" s="224"/>
      <c r="EA27" s="224"/>
      <c r="EB27" s="224"/>
      <c r="EC27" s="224"/>
      <c r="ED27" s="224"/>
      <c r="EE27" s="224"/>
      <c r="EF27" s="224"/>
      <c r="EG27" s="224"/>
      <c r="EH27" s="224"/>
      <c r="EI27" s="224"/>
      <c r="EJ27" s="224"/>
      <c r="EK27" s="224"/>
      <c r="EL27" s="224"/>
      <c r="EM27" s="224"/>
      <c r="EN27" s="224"/>
      <c r="EO27" s="224"/>
      <c r="EP27" s="224"/>
      <c r="EQ27" s="224"/>
      <c r="ER27" s="224"/>
      <c r="ES27" s="224"/>
      <c r="ET27" s="224"/>
      <c r="EU27" s="224"/>
      <c r="EV27" s="224"/>
      <c r="EW27" s="224"/>
      <c r="EX27" s="224"/>
      <c r="EY27" s="224"/>
      <c r="EZ27" s="224"/>
      <c r="FA27" s="224"/>
      <c r="FB27" s="224"/>
      <c r="FC27" s="224"/>
      <c r="FD27" s="224"/>
      <c r="FE27" s="224"/>
      <c r="FF27" s="224"/>
      <c r="FG27" s="224"/>
      <c r="FH27" s="224"/>
      <c r="FI27" s="224"/>
      <c r="FJ27" s="224"/>
      <c r="FK27" s="224"/>
      <c r="FL27" s="224"/>
      <c r="FM27" s="224"/>
      <c r="FN27" s="224"/>
      <c r="FO27" s="224"/>
      <c r="FP27" s="224"/>
      <c r="FQ27" s="224"/>
      <c r="FR27" s="224"/>
      <c r="FS27" s="224"/>
      <c r="FT27" s="224"/>
      <c r="FU27" s="224"/>
      <c r="FV27" s="224"/>
      <c r="FW27" s="224"/>
      <c r="FX27" s="224"/>
      <c r="FY27" s="224"/>
      <c r="FZ27" s="224"/>
      <c r="GA27" s="224"/>
      <c r="GB27" s="224"/>
      <c r="GC27" s="224"/>
      <c r="GD27" s="224"/>
      <c r="GE27" s="224"/>
      <c r="GF27" s="224"/>
      <c r="GG27" s="224"/>
      <c r="GH27" s="224"/>
      <c r="GI27" s="224"/>
      <c r="GJ27" s="224"/>
      <c r="GK27" s="224"/>
      <c r="GL27" s="224"/>
      <c r="GM27" s="224"/>
      <c r="GN27" s="224"/>
      <c r="GO27" s="224"/>
      <c r="GP27" s="224"/>
      <c r="GQ27" s="224"/>
      <c r="GR27" s="224"/>
      <c r="GS27" s="224"/>
      <c r="GT27" s="224"/>
      <c r="GU27" s="224"/>
      <c r="GV27" s="224"/>
      <c r="GW27" s="224"/>
      <c r="GX27" s="224"/>
      <c r="GY27" s="224"/>
      <c r="GZ27" s="224"/>
      <c r="HA27" s="224"/>
      <c r="HB27" s="224"/>
      <c r="HC27" s="224"/>
      <c r="HD27" s="224"/>
      <c r="HE27" s="224"/>
      <c r="HF27" s="224"/>
      <c r="HG27" s="224"/>
      <c r="HH27" s="224"/>
      <c r="HI27" s="224"/>
      <c r="HJ27" s="224"/>
      <c r="HK27" s="224"/>
      <c r="HL27" s="224"/>
      <c r="HM27" s="224"/>
      <c r="HN27" s="224"/>
      <c r="HO27" s="224"/>
      <c r="HP27" s="224"/>
      <c r="HQ27" s="224"/>
      <c r="HR27" s="224"/>
      <c r="HS27" s="224"/>
      <c r="HT27" s="224"/>
      <c r="HU27" s="224"/>
      <c r="HV27" s="224"/>
      <c r="HW27" s="224"/>
      <c r="HX27" s="224"/>
      <c r="HY27" s="224"/>
      <c r="HZ27" s="224"/>
      <c r="IA27" s="224"/>
      <c r="IB27" s="224"/>
      <c r="IC27" s="224"/>
      <c r="ID27" s="224"/>
      <c r="IE27" s="224"/>
      <c r="IF27" s="224"/>
      <c r="IG27" s="224"/>
      <c r="IH27" s="224"/>
    </row>
    <row r="28" s="281" customFormat="1" ht="16.65" customHeight="1" spans="1:242">
      <c r="A28" s="258" t="s">
        <v>52</v>
      </c>
      <c r="B28" s="254">
        <v>12093</v>
      </c>
      <c r="C28" s="254"/>
      <c r="D28" s="290">
        <f t="shared" si="0"/>
        <v>12093</v>
      </c>
      <c r="E28" s="249" t="s">
        <v>53</v>
      </c>
      <c r="F28" s="287">
        <v>35000</v>
      </c>
      <c r="G28" s="288"/>
      <c r="H28" s="289">
        <f t="shared" si="1"/>
        <v>35000</v>
      </c>
      <c r="I28" s="269"/>
      <c r="J28" s="269"/>
      <c r="K28" s="269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4"/>
      <c r="AU28" s="224"/>
      <c r="AV28" s="224"/>
      <c r="AW28" s="224"/>
      <c r="AX28" s="224"/>
      <c r="AY28" s="224"/>
      <c r="AZ28" s="224"/>
      <c r="BA28" s="224"/>
      <c r="BB28" s="224"/>
      <c r="BC28" s="224"/>
      <c r="BD28" s="224"/>
      <c r="BE28" s="224"/>
      <c r="BF28" s="224"/>
      <c r="BG28" s="224"/>
      <c r="BH28" s="224"/>
      <c r="BI28" s="224"/>
      <c r="BJ28" s="224"/>
      <c r="BK28" s="224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24"/>
      <c r="CI28" s="224"/>
      <c r="CJ28" s="224"/>
      <c r="CK28" s="224"/>
      <c r="CL28" s="224"/>
      <c r="CM28" s="224"/>
      <c r="CN28" s="224"/>
      <c r="CO28" s="224"/>
      <c r="CP28" s="224"/>
      <c r="CQ28" s="224"/>
      <c r="CR28" s="224"/>
      <c r="CS28" s="224"/>
      <c r="CT28" s="224"/>
      <c r="CU28" s="224"/>
      <c r="CV28" s="224"/>
      <c r="CW28" s="224"/>
      <c r="CX28" s="224"/>
      <c r="CY28" s="224"/>
      <c r="CZ28" s="224"/>
      <c r="DA28" s="224"/>
      <c r="DB28" s="224"/>
      <c r="DC28" s="224"/>
      <c r="DD28" s="224"/>
      <c r="DE28" s="224"/>
      <c r="DF28" s="224"/>
      <c r="DG28" s="224"/>
      <c r="DH28" s="224"/>
      <c r="DI28" s="224"/>
      <c r="DJ28" s="224"/>
      <c r="DK28" s="224"/>
      <c r="DL28" s="224"/>
      <c r="DM28" s="224"/>
      <c r="DN28" s="224"/>
      <c r="DO28" s="224"/>
      <c r="DP28" s="224"/>
      <c r="DQ28" s="224"/>
      <c r="DR28" s="224"/>
      <c r="DS28" s="224"/>
      <c r="DT28" s="224"/>
      <c r="DU28" s="224"/>
      <c r="DV28" s="224"/>
      <c r="DW28" s="224"/>
      <c r="DX28" s="224"/>
      <c r="DY28" s="224"/>
      <c r="DZ28" s="224"/>
      <c r="EA28" s="224"/>
      <c r="EB28" s="224"/>
      <c r="EC28" s="224"/>
      <c r="ED28" s="224"/>
      <c r="EE28" s="224"/>
      <c r="EF28" s="224"/>
      <c r="EG28" s="224"/>
      <c r="EH28" s="224"/>
      <c r="EI28" s="224"/>
      <c r="EJ28" s="224"/>
      <c r="EK28" s="224"/>
      <c r="EL28" s="224"/>
      <c r="EM28" s="224"/>
      <c r="EN28" s="224"/>
      <c r="EO28" s="224"/>
      <c r="EP28" s="224"/>
      <c r="EQ28" s="224"/>
      <c r="ER28" s="224"/>
      <c r="ES28" s="224"/>
      <c r="ET28" s="224"/>
      <c r="EU28" s="224"/>
      <c r="EV28" s="224"/>
      <c r="EW28" s="224"/>
      <c r="EX28" s="224"/>
      <c r="EY28" s="224"/>
      <c r="EZ28" s="224"/>
      <c r="FA28" s="224"/>
      <c r="FB28" s="224"/>
      <c r="FC28" s="224"/>
      <c r="FD28" s="224"/>
      <c r="FE28" s="224"/>
      <c r="FF28" s="224"/>
      <c r="FG28" s="224"/>
      <c r="FH28" s="224"/>
      <c r="FI28" s="224"/>
      <c r="FJ28" s="224"/>
      <c r="FK28" s="224"/>
      <c r="FL28" s="224"/>
      <c r="FM28" s="224"/>
      <c r="FN28" s="224"/>
      <c r="FO28" s="224"/>
      <c r="FP28" s="224"/>
      <c r="FQ28" s="224"/>
      <c r="FR28" s="224"/>
      <c r="FS28" s="224"/>
      <c r="FT28" s="224"/>
      <c r="FU28" s="224"/>
      <c r="FV28" s="224"/>
      <c r="FW28" s="224"/>
      <c r="FX28" s="224"/>
      <c r="FY28" s="224"/>
      <c r="FZ28" s="224"/>
      <c r="GA28" s="224"/>
      <c r="GB28" s="224"/>
      <c r="GC28" s="224"/>
      <c r="GD28" s="224"/>
      <c r="GE28" s="224"/>
      <c r="GF28" s="224"/>
      <c r="GG28" s="224"/>
      <c r="GH28" s="224"/>
      <c r="GI28" s="224"/>
      <c r="GJ28" s="224"/>
      <c r="GK28" s="224"/>
      <c r="GL28" s="224"/>
      <c r="GM28" s="224"/>
      <c r="GN28" s="224"/>
      <c r="GO28" s="224"/>
      <c r="GP28" s="224"/>
      <c r="GQ28" s="224"/>
      <c r="GR28" s="224"/>
      <c r="GS28" s="224"/>
      <c r="GT28" s="224"/>
      <c r="GU28" s="224"/>
      <c r="GV28" s="224"/>
      <c r="GW28" s="224"/>
      <c r="GX28" s="224"/>
      <c r="GY28" s="224"/>
      <c r="GZ28" s="224"/>
      <c r="HA28" s="224"/>
      <c r="HB28" s="224"/>
      <c r="HC28" s="224"/>
      <c r="HD28" s="224"/>
      <c r="HE28" s="224"/>
      <c r="HF28" s="224"/>
      <c r="HG28" s="224"/>
      <c r="HH28" s="224"/>
      <c r="HI28" s="224"/>
      <c r="HJ28" s="224"/>
      <c r="HK28" s="224"/>
      <c r="HL28" s="224"/>
      <c r="HM28" s="224"/>
      <c r="HN28" s="224"/>
      <c r="HO28" s="224"/>
      <c r="HP28" s="224"/>
      <c r="HQ28" s="224"/>
      <c r="HR28" s="224"/>
      <c r="HS28" s="224"/>
      <c r="HT28" s="224"/>
      <c r="HU28" s="224"/>
      <c r="HV28" s="224"/>
      <c r="HW28" s="224"/>
      <c r="HX28" s="224"/>
      <c r="HY28" s="224"/>
      <c r="HZ28" s="224"/>
      <c r="IA28" s="224"/>
      <c r="IB28" s="224"/>
      <c r="IC28" s="224"/>
      <c r="ID28" s="224"/>
      <c r="IE28" s="224"/>
      <c r="IF28" s="224"/>
      <c r="IG28" s="224"/>
      <c r="IH28" s="224"/>
    </row>
    <row r="29" s="281" customFormat="1" ht="16.65" customHeight="1" spans="1:242">
      <c r="A29" s="258"/>
      <c r="B29" s="259"/>
      <c r="C29" s="259"/>
      <c r="D29" s="285"/>
      <c r="E29" s="249" t="s">
        <v>54</v>
      </c>
      <c r="F29" s="287">
        <v>6131</v>
      </c>
      <c r="G29" s="288"/>
      <c r="H29" s="289">
        <f t="shared" si="1"/>
        <v>6131</v>
      </c>
      <c r="I29" s="269"/>
      <c r="J29" s="269"/>
      <c r="K29" s="269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4"/>
      <c r="AQ29" s="224"/>
      <c r="AR29" s="224"/>
      <c r="AS29" s="224"/>
      <c r="AT29" s="224"/>
      <c r="AU29" s="224"/>
      <c r="AV29" s="224"/>
      <c r="AW29" s="224"/>
      <c r="AX29" s="224"/>
      <c r="AY29" s="224"/>
      <c r="AZ29" s="224"/>
      <c r="BA29" s="224"/>
      <c r="BB29" s="224"/>
      <c r="BC29" s="224"/>
      <c r="BD29" s="224"/>
      <c r="BE29" s="224"/>
      <c r="BF29" s="224"/>
      <c r="BG29" s="224"/>
      <c r="BH29" s="224"/>
      <c r="BI29" s="224"/>
      <c r="BJ29" s="224"/>
      <c r="BK29" s="224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24"/>
      <c r="CK29" s="224"/>
      <c r="CL29" s="224"/>
      <c r="CM29" s="224"/>
      <c r="CN29" s="224"/>
      <c r="CO29" s="224"/>
      <c r="CP29" s="224"/>
      <c r="CQ29" s="224"/>
      <c r="CR29" s="224"/>
      <c r="CS29" s="224"/>
      <c r="CT29" s="224"/>
      <c r="CU29" s="224"/>
      <c r="CV29" s="224"/>
      <c r="CW29" s="224"/>
      <c r="CX29" s="224"/>
      <c r="CY29" s="224"/>
      <c r="CZ29" s="224"/>
      <c r="DA29" s="224"/>
      <c r="DB29" s="224"/>
      <c r="DC29" s="224"/>
      <c r="DD29" s="224"/>
      <c r="DE29" s="224"/>
      <c r="DF29" s="224"/>
      <c r="DG29" s="224"/>
      <c r="DH29" s="224"/>
      <c r="DI29" s="224"/>
      <c r="DJ29" s="224"/>
      <c r="DK29" s="224"/>
      <c r="DL29" s="224"/>
      <c r="DM29" s="224"/>
      <c r="DN29" s="224"/>
      <c r="DO29" s="224"/>
      <c r="DP29" s="224"/>
      <c r="DQ29" s="224"/>
      <c r="DR29" s="224"/>
      <c r="DS29" s="224"/>
      <c r="DT29" s="224"/>
      <c r="DU29" s="224"/>
      <c r="DV29" s="224"/>
      <c r="DW29" s="224"/>
      <c r="DX29" s="224"/>
      <c r="DY29" s="224"/>
      <c r="DZ29" s="224"/>
      <c r="EA29" s="224"/>
      <c r="EB29" s="224"/>
      <c r="EC29" s="224"/>
      <c r="ED29" s="224"/>
      <c r="EE29" s="224"/>
      <c r="EF29" s="224"/>
      <c r="EG29" s="224"/>
      <c r="EH29" s="224"/>
      <c r="EI29" s="224"/>
      <c r="EJ29" s="224"/>
      <c r="EK29" s="224"/>
      <c r="EL29" s="224"/>
      <c r="EM29" s="224"/>
      <c r="EN29" s="224"/>
      <c r="EO29" s="224"/>
      <c r="EP29" s="224"/>
      <c r="EQ29" s="224"/>
      <c r="ER29" s="224"/>
      <c r="ES29" s="224"/>
      <c r="ET29" s="224"/>
      <c r="EU29" s="224"/>
      <c r="EV29" s="224"/>
      <c r="EW29" s="224"/>
      <c r="EX29" s="224"/>
      <c r="EY29" s="224"/>
      <c r="EZ29" s="224"/>
      <c r="FA29" s="224"/>
      <c r="FB29" s="224"/>
      <c r="FC29" s="224"/>
      <c r="FD29" s="224"/>
      <c r="FE29" s="224"/>
      <c r="FF29" s="224"/>
      <c r="FG29" s="224"/>
      <c r="FH29" s="224"/>
      <c r="FI29" s="224"/>
      <c r="FJ29" s="224"/>
      <c r="FK29" s="224"/>
      <c r="FL29" s="224"/>
      <c r="FM29" s="224"/>
      <c r="FN29" s="224"/>
      <c r="FO29" s="224"/>
      <c r="FP29" s="224"/>
      <c r="FQ29" s="224"/>
      <c r="FR29" s="224"/>
      <c r="FS29" s="224"/>
      <c r="FT29" s="224"/>
      <c r="FU29" s="224"/>
      <c r="FV29" s="224"/>
      <c r="FW29" s="224"/>
      <c r="FX29" s="224"/>
      <c r="FY29" s="224"/>
      <c r="FZ29" s="224"/>
      <c r="GA29" s="224"/>
      <c r="GB29" s="224"/>
      <c r="GC29" s="224"/>
      <c r="GD29" s="224"/>
      <c r="GE29" s="224"/>
      <c r="GF29" s="224"/>
      <c r="GG29" s="224"/>
      <c r="GH29" s="224"/>
      <c r="GI29" s="224"/>
      <c r="GJ29" s="224"/>
      <c r="GK29" s="224"/>
      <c r="GL29" s="224"/>
      <c r="GM29" s="224"/>
      <c r="GN29" s="224"/>
      <c r="GO29" s="224"/>
      <c r="GP29" s="224"/>
      <c r="GQ29" s="224"/>
      <c r="GR29" s="224"/>
      <c r="GS29" s="224"/>
      <c r="GT29" s="224"/>
      <c r="GU29" s="224"/>
      <c r="GV29" s="224"/>
      <c r="GW29" s="224"/>
      <c r="GX29" s="224"/>
      <c r="GY29" s="224"/>
      <c r="GZ29" s="224"/>
      <c r="HA29" s="224"/>
      <c r="HB29" s="224"/>
      <c r="HC29" s="224"/>
      <c r="HD29" s="224"/>
      <c r="HE29" s="224"/>
      <c r="HF29" s="224"/>
      <c r="HG29" s="224"/>
      <c r="HH29" s="224"/>
      <c r="HI29" s="224"/>
      <c r="HJ29" s="224"/>
      <c r="HK29" s="224"/>
      <c r="HL29" s="224"/>
      <c r="HM29" s="224"/>
      <c r="HN29" s="224"/>
      <c r="HO29" s="224"/>
      <c r="HP29" s="224"/>
      <c r="HQ29" s="224"/>
      <c r="HR29" s="224"/>
      <c r="HS29" s="224"/>
      <c r="HT29" s="224"/>
      <c r="HU29" s="224"/>
      <c r="HV29" s="224"/>
      <c r="HW29" s="224"/>
      <c r="HX29" s="224"/>
      <c r="HY29" s="224"/>
      <c r="HZ29" s="224"/>
      <c r="IA29" s="224"/>
      <c r="IB29" s="224"/>
      <c r="IC29" s="224"/>
      <c r="ID29" s="224"/>
      <c r="IE29" s="224"/>
      <c r="IF29" s="224"/>
      <c r="IG29" s="224"/>
      <c r="IH29" s="224"/>
    </row>
    <row r="30" s="281" customFormat="1" ht="16.65" customHeight="1" spans="1:242">
      <c r="A30" s="258"/>
      <c r="B30" s="244"/>
      <c r="C30" s="244"/>
      <c r="D30" s="285"/>
      <c r="E30" s="249" t="s">
        <v>55</v>
      </c>
      <c r="F30" s="287">
        <v>146000</v>
      </c>
      <c r="G30" s="288"/>
      <c r="H30" s="289">
        <f t="shared" si="1"/>
        <v>146000</v>
      </c>
      <c r="I30" s="269"/>
      <c r="J30" s="269"/>
      <c r="K30" s="269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4"/>
      <c r="AQ30" s="224"/>
      <c r="AR30" s="224"/>
      <c r="AS30" s="224"/>
      <c r="AT30" s="224"/>
      <c r="AU30" s="224"/>
      <c r="AV30" s="224"/>
      <c r="AW30" s="224"/>
      <c r="AX30" s="224"/>
      <c r="AY30" s="224"/>
      <c r="AZ30" s="224"/>
      <c r="BA30" s="224"/>
      <c r="BB30" s="224"/>
      <c r="BC30" s="224"/>
      <c r="BD30" s="224"/>
      <c r="BE30" s="224"/>
      <c r="BF30" s="224"/>
      <c r="BG30" s="224"/>
      <c r="BH30" s="224"/>
      <c r="BI30" s="224"/>
      <c r="BJ30" s="224"/>
      <c r="BK30" s="224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4"/>
      <c r="CI30" s="224"/>
      <c r="CJ30" s="224"/>
      <c r="CK30" s="224"/>
      <c r="CL30" s="224"/>
      <c r="CM30" s="224"/>
      <c r="CN30" s="224"/>
      <c r="CO30" s="224"/>
      <c r="CP30" s="224"/>
      <c r="CQ30" s="224"/>
      <c r="CR30" s="224"/>
      <c r="CS30" s="224"/>
      <c r="CT30" s="224"/>
      <c r="CU30" s="224"/>
      <c r="CV30" s="224"/>
      <c r="CW30" s="224"/>
      <c r="CX30" s="224"/>
      <c r="CY30" s="224"/>
      <c r="CZ30" s="224"/>
      <c r="DA30" s="224"/>
      <c r="DB30" s="224"/>
      <c r="DC30" s="224"/>
      <c r="DD30" s="224"/>
      <c r="DE30" s="224"/>
      <c r="DF30" s="224"/>
      <c r="DG30" s="224"/>
      <c r="DH30" s="224"/>
      <c r="DI30" s="224"/>
      <c r="DJ30" s="224"/>
      <c r="DK30" s="224"/>
      <c r="DL30" s="224"/>
      <c r="DM30" s="224"/>
      <c r="DN30" s="224"/>
      <c r="DO30" s="224"/>
      <c r="DP30" s="224"/>
      <c r="DQ30" s="224"/>
      <c r="DR30" s="224"/>
      <c r="DS30" s="224"/>
      <c r="DT30" s="224"/>
      <c r="DU30" s="224"/>
      <c r="DV30" s="224"/>
      <c r="DW30" s="224"/>
      <c r="DX30" s="224"/>
      <c r="DY30" s="224"/>
      <c r="DZ30" s="224"/>
      <c r="EA30" s="224"/>
      <c r="EB30" s="224"/>
      <c r="EC30" s="224"/>
      <c r="ED30" s="224"/>
      <c r="EE30" s="224"/>
      <c r="EF30" s="224"/>
      <c r="EG30" s="224"/>
      <c r="EH30" s="224"/>
      <c r="EI30" s="224"/>
      <c r="EJ30" s="224"/>
      <c r="EK30" s="224"/>
      <c r="EL30" s="224"/>
      <c r="EM30" s="224"/>
      <c r="EN30" s="224"/>
      <c r="EO30" s="224"/>
      <c r="EP30" s="224"/>
      <c r="EQ30" s="224"/>
      <c r="ER30" s="224"/>
      <c r="ES30" s="224"/>
      <c r="ET30" s="224"/>
      <c r="EU30" s="224"/>
      <c r="EV30" s="224"/>
      <c r="EW30" s="224"/>
      <c r="EX30" s="224"/>
      <c r="EY30" s="224"/>
      <c r="EZ30" s="224"/>
      <c r="FA30" s="224"/>
      <c r="FB30" s="224"/>
      <c r="FC30" s="224"/>
      <c r="FD30" s="224"/>
      <c r="FE30" s="224"/>
      <c r="FF30" s="224"/>
      <c r="FG30" s="224"/>
      <c r="FH30" s="224"/>
      <c r="FI30" s="224"/>
      <c r="FJ30" s="224"/>
      <c r="FK30" s="224"/>
      <c r="FL30" s="224"/>
      <c r="FM30" s="224"/>
      <c r="FN30" s="224"/>
      <c r="FO30" s="224"/>
      <c r="FP30" s="224"/>
      <c r="FQ30" s="224"/>
      <c r="FR30" s="224"/>
      <c r="FS30" s="224"/>
      <c r="FT30" s="224"/>
      <c r="FU30" s="224"/>
      <c r="FV30" s="224"/>
      <c r="FW30" s="224"/>
      <c r="FX30" s="224"/>
      <c r="FY30" s="224"/>
      <c r="FZ30" s="224"/>
      <c r="GA30" s="224"/>
      <c r="GB30" s="224"/>
      <c r="GC30" s="224"/>
      <c r="GD30" s="224"/>
      <c r="GE30" s="224"/>
      <c r="GF30" s="224"/>
      <c r="GG30" s="224"/>
      <c r="GH30" s="224"/>
      <c r="GI30" s="224"/>
      <c r="GJ30" s="224"/>
      <c r="GK30" s="224"/>
      <c r="GL30" s="224"/>
      <c r="GM30" s="224"/>
      <c r="GN30" s="224"/>
      <c r="GO30" s="224"/>
      <c r="GP30" s="224"/>
      <c r="GQ30" s="224"/>
      <c r="GR30" s="224"/>
      <c r="GS30" s="224"/>
      <c r="GT30" s="224"/>
      <c r="GU30" s="224"/>
      <c r="GV30" s="224"/>
      <c r="GW30" s="224"/>
      <c r="GX30" s="224"/>
      <c r="GY30" s="224"/>
      <c r="GZ30" s="224"/>
      <c r="HA30" s="224"/>
      <c r="HB30" s="224"/>
      <c r="HC30" s="224"/>
      <c r="HD30" s="224"/>
      <c r="HE30" s="224"/>
      <c r="HF30" s="224"/>
      <c r="HG30" s="224"/>
      <c r="HH30" s="224"/>
      <c r="HI30" s="224"/>
      <c r="HJ30" s="224"/>
      <c r="HK30" s="224"/>
      <c r="HL30" s="224"/>
      <c r="HM30" s="224"/>
      <c r="HN30" s="224"/>
      <c r="HO30" s="224"/>
      <c r="HP30" s="224"/>
      <c r="HQ30" s="224"/>
      <c r="HR30" s="224"/>
      <c r="HS30" s="224"/>
      <c r="HT30" s="224"/>
      <c r="HU30" s="224"/>
      <c r="HV30" s="224"/>
      <c r="HW30" s="224"/>
      <c r="HX30" s="224"/>
      <c r="HY30" s="224"/>
      <c r="HZ30" s="224"/>
      <c r="IA30" s="224"/>
      <c r="IB30" s="224"/>
      <c r="IC30" s="224"/>
      <c r="ID30" s="224"/>
      <c r="IE30" s="224"/>
      <c r="IF30" s="224"/>
      <c r="IG30" s="224"/>
      <c r="IH30" s="224"/>
    </row>
    <row r="31" s="281" customFormat="1" ht="16.65" customHeight="1" spans="1:242">
      <c r="A31" s="258"/>
      <c r="B31" s="244"/>
      <c r="C31" s="244"/>
      <c r="D31" s="285"/>
      <c r="E31" s="249" t="s">
        <v>56</v>
      </c>
      <c r="F31" s="287"/>
      <c r="G31" s="288"/>
      <c r="H31" s="289"/>
      <c r="I31" s="269"/>
      <c r="J31" s="269"/>
      <c r="K31" s="269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224"/>
      <c r="BD31" s="224"/>
      <c r="BE31" s="224"/>
      <c r="BF31" s="224"/>
      <c r="BG31" s="224"/>
      <c r="BH31" s="224"/>
      <c r="BI31" s="224"/>
      <c r="BJ31" s="224"/>
      <c r="BK31" s="224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4"/>
      <c r="CK31" s="224"/>
      <c r="CL31" s="224"/>
      <c r="CM31" s="224"/>
      <c r="CN31" s="224"/>
      <c r="CO31" s="224"/>
      <c r="CP31" s="224"/>
      <c r="CQ31" s="224"/>
      <c r="CR31" s="224"/>
      <c r="CS31" s="224"/>
      <c r="CT31" s="224"/>
      <c r="CU31" s="224"/>
      <c r="CV31" s="224"/>
      <c r="CW31" s="224"/>
      <c r="CX31" s="224"/>
      <c r="CY31" s="224"/>
      <c r="CZ31" s="224"/>
      <c r="DA31" s="224"/>
      <c r="DB31" s="224"/>
      <c r="DC31" s="224"/>
      <c r="DD31" s="224"/>
      <c r="DE31" s="224"/>
      <c r="DF31" s="224"/>
      <c r="DG31" s="224"/>
      <c r="DH31" s="224"/>
      <c r="DI31" s="224"/>
      <c r="DJ31" s="224"/>
      <c r="DK31" s="224"/>
      <c r="DL31" s="224"/>
      <c r="DM31" s="224"/>
      <c r="DN31" s="224"/>
      <c r="DO31" s="224"/>
      <c r="DP31" s="224"/>
      <c r="DQ31" s="224"/>
      <c r="DR31" s="224"/>
      <c r="DS31" s="224"/>
      <c r="DT31" s="224"/>
      <c r="DU31" s="224"/>
      <c r="DV31" s="224"/>
      <c r="DW31" s="224"/>
      <c r="DX31" s="224"/>
      <c r="DY31" s="224"/>
      <c r="DZ31" s="224"/>
      <c r="EA31" s="224"/>
      <c r="EB31" s="224"/>
      <c r="EC31" s="224"/>
      <c r="ED31" s="224"/>
      <c r="EE31" s="224"/>
      <c r="EF31" s="224"/>
      <c r="EG31" s="224"/>
      <c r="EH31" s="224"/>
      <c r="EI31" s="224"/>
      <c r="EJ31" s="224"/>
      <c r="EK31" s="224"/>
      <c r="EL31" s="224"/>
      <c r="EM31" s="224"/>
      <c r="EN31" s="224"/>
      <c r="EO31" s="224"/>
      <c r="EP31" s="224"/>
      <c r="EQ31" s="224"/>
      <c r="ER31" s="224"/>
      <c r="ES31" s="224"/>
      <c r="ET31" s="224"/>
      <c r="EU31" s="224"/>
      <c r="EV31" s="224"/>
      <c r="EW31" s="224"/>
      <c r="EX31" s="224"/>
      <c r="EY31" s="224"/>
      <c r="EZ31" s="224"/>
      <c r="FA31" s="224"/>
      <c r="FB31" s="224"/>
      <c r="FC31" s="224"/>
      <c r="FD31" s="224"/>
      <c r="FE31" s="224"/>
      <c r="FF31" s="224"/>
      <c r="FG31" s="224"/>
      <c r="FH31" s="224"/>
      <c r="FI31" s="224"/>
      <c r="FJ31" s="224"/>
      <c r="FK31" s="224"/>
      <c r="FL31" s="224"/>
      <c r="FM31" s="224"/>
      <c r="FN31" s="224"/>
      <c r="FO31" s="224"/>
      <c r="FP31" s="224"/>
      <c r="FQ31" s="224"/>
      <c r="FR31" s="224"/>
      <c r="FS31" s="224"/>
      <c r="FT31" s="224"/>
      <c r="FU31" s="224"/>
      <c r="FV31" s="224"/>
      <c r="FW31" s="224"/>
      <c r="FX31" s="224"/>
      <c r="FY31" s="224"/>
      <c r="FZ31" s="224"/>
      <c r="GA31" s="224"/>
      <c r="GB31" s="224"/>
      <c r="GC31" s="224"/>
      <c r="GD31" s="224"/>
      <c r="GE31" s="224"/>
      <c r="GF31" s="224"/>
      <c r="GG31" s="224"/>
      <c r="GH31" s="224"/>
      <c r="GI31" s="224"/>
      <c r="GJ31" s="224"/>
      <c r="GK31" s="224"/>
      <c r="GL31" s="224"/>
      <c r="GM31" s="224"/>
      <c r="GN31" s="224"/>
      <c r="GO31" s="224"/>
      <c r="GP31" s="224"/>
      <c r="GQ31" s="224"/>
      <c r="GR31" s="224"/>
      <c r="GS31" s="224"/>
      <c r="GT31" s="224"/>
      <c r="GU31" s="224"/>
      <c r="GV31" s="224"/>
      <c r="GW31" s="224"/>
      <c r="GX31" s="224"/>
      <c r="GY31" s="224"/>
      <c r="GZ31" s="224"/>
      <c r="HA31" s="224"/>
      <c r="HB31" s="224"/>
      <c r="HC31" s="224"/>
      <c r="HD31" s="224"/>
      <c r="HE31" s="224"/>
      <c r="HF31" s="224"/>
      <c r="HG31" s="224"/>
      <c r="HH31" s="224"/>
      <c r="HI31" s="224"/>
      <c r="HJ31" s="224"/>
      <c r="HK31" s="224"/>
      <c r="HL31" s="224"/>
      <c r="HM31" s="224"/>
      <c r="HN31" s="224"/>
      <c r="HO31" s="224"/>
      <c r="HP31" s="224"/>
      <c r="HQ31" s="224"/>
      <c r="HR31" s="224"/>
      <c r="HS31" s="224"/>
      <c r="HT31" s="224"/>
      <c r="HU31" s="224"/>
      <c r="HV31" s="224"/>
      <c r="HW31" s="224"/>
      <c r="HX31" s="224"/>
      <c r="HY31" s="224"/>
      <c r="HZ31" s="224"/>
      <c r="IA31" s="224"/>
      <c r="IB31" s="224"/>
      <c r="IC31" s="224"/>
      <c r="ID31" s="224"/>
      <c r="IE31" s="224"/>
      <c r="IF31" s="224"/>
      <c r="IG31" s="224"/>
      <c r="IH31" s="224"/>
    </row>
    <row r="32" s="281" customFormat="1" ht="16.65" customHeight="1" spans="1:242">
      <c r="A32" s="258"/>
      <c r="B32" s="244"/>
      <c r="C32" s="244"/>
      <c r="D32" s="285"/>
      <c r="E32" s="293"/>
      <c r="F32" s="287"/>
      <c r="G32" s="293"/>
      <c r="H32" s="289"/>
      <c r="I32" s="269"/>
      <c r="J32" s="269"/>
      <c r="K32" s="269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  <c r="AQ32" s="224"/>
      <c r="AR32" s="224"/>
      <c r="AS32" s="224"/>
      <c r="AT32" s="224"/>
      <c r="AU32" s="224"/>
      <c r="AV32" s="224"/>
      <c r="AW32" s="224"/>
      <c r="AX32" s="224"/>
      <c r="AY32" s="224"/>
      <c r="AZ32" s="224"/>
      <c r="BA32" s="224"/>
      <c r="BB32" s="224"/>
      <c r="BC32" s="224"/>
      <c r="BD32" s="224"/>
      <c r="BE32" s="224"/>
      <c r="BF32" s="224"/>
      <c r="BG32" s="224"/>
      <c r="BH32" s="224"/>
      <c r="BI32" s="224"/>
      <c r="BJ32" s="224"/>
      <c r="BK32" s="224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4"/>
      <c r="CK32" s="224"/>
      <c r="CL32" s="224"/>
      <c r="CM32" s="224"/>
      <c r="CN32" s="224"/>
      <c r="CO32" s="224"/>
      <c r="CP32" s="224"/>
      <c r="CQ32" s="224"/>
      <c r="CR32" s="224"/>
      <c r="CS32" s="224"/>
      <c r="CT32" s="224"/>
      <c r="CU32" s="224"/>
      <c r="CV32" s="224"/>
      <c r="CW32" s="224"/>
      <c r="CX32" s="224"/>
      <c r="CY32" s="224"/>
      <c r="CZ32" s="224"/>
      <c r="DA32" s="224"/>
      <c r="DB32" s="224"/>
      <c r="DC32" s="224"/>
      <c r="DD32" s="224"/>
      <c r="DE32" s="224"/>
      <c r="DF32" s="224"/>
      <c r="DG32" s="224"/>
      <c r="DH32" s="224"/>
      <c r="DI32" s="224"/>
      <c r="DJ32" s="224"/>
      <c r="DK32" s="224"/>
      <c r="DL32" s="224"/>
      <c r="DM32" s="224"/>
      <c r="DN32" s="224"/>
      <c r="DO32" s="224"/>
      <c r="DP32" s="224"/>
      <c r="DQ32" s="224"/>
      <c r="DR32" s="224"/>
      <c r="DS32" s="224"/>
      <c r="DT32" s="224"/>
      <c r="DU32" s="224"/>
      <c r="DV32" s="224"/>
      <c r="DW32" s="224"/>
      <c r="DX32" s="224"/>
      <c r="DY32" s="224"/>
      <c r="DZ32" s="224"/>
      <c r="EA32" s="224"/>
      <c r="EB32" s="224"/>
      <c r="EC32" s="224"/>
      <c r="ED32" s="224"/>
      <c r="EE32" s="224"/>
      <c r="EF32" s="224"/>
      <c r="EG32" s="224"/>
      <c r="EH32" s="224"/>
      <c r="EI32" s="224"/>
      <c r="EJ32" s="224"/>
      <c r="EK32" s="224"/>
      <c r="EL32" s="224"/>
      <c r="EM32" s="224"/>
      <c r="EN32" s="224"/>
      <c r="EO32" s="224"/>
      <c r="EP32" s="224"/>
      <c r="EQ32" s="224"/>
      <c r="ER32" s="224"/>
      <c r="ES32" s="224"/>
      <c r="ET32" s="224"/>
      <c r="EU32" s="224"/>
      <c r="EV32" s="224"/>
      <c r="EW32" s="224"/>
      <c r="EX32" s="224"/>
      <c r="EY32" s="224"/>
      <c r="EZ32" s="224"/>
      <c r="FA32" s="224"/>
      <c r="FB32" s="224"/>
      <c r="FC32" s="224"/>
      <c r="FD32" s="224"/>
      <c r="FE32" s="224"/>
      <c r="FF32" s="224"/>
      <c r="FG32" s="224"/>
      <c r="FH32" s="224"/>
      <c r="FI32" s="224"/>
      <c r="FJ32" s="224"/>
      <c r="FK32" s="224"/>
      <c r="FL32" s="224"/>
      <c r="FM32" s="224"/>
      <c r="FN32" s="224"/>
      <c r="FO32" s="224"/>
      <c r="FP32" s="224"/>
      <c r="FQ32" s="224"/>
      <c r="FR32" s="224"/>
      <c r="FS32" s="224"/>
      <c r="FT32" s="224"/>
      <c r="FU32" s="224"/>
      <c r="FV32" s="224"/>
      <c r="FW32" s="224"/>
      <c r="FX32" s="224"/>
      <c r="FY32" s="224"/>
      <c r="FZ32" s="224"/>
      <c r="GA32" s="224"/>
      <c r="GB32" s="224"/>
      <c r="GC32" s="224"/>
      <c r="GD32" s="224"/>
      <c r="GE32" s="224"/>
      <c r="GF32" s="224"/>
      <c r="GG32" s="224"/>
      <c r="GH32" s="224"/>
      <c r="GI32" s="224"/>
      <c r="GJ32" s="224"/>
      <c r="GK32" s="224"/>
      <c r="GL32" s="224"/>
      <c r="GM32" s="224"/>
      <c r="GN32" s="224"/>
      <c r="GO32" s="224"/>
      <c r="GP32" s="224"/>
      <c r="GQ32" s="224"/>
      <c r="GR32" s="224"/>
      <c r="GS32" s="224"/>
      <c r="GT32" s="224"/>
      <c r="GU32" s="224"/>
      <c r="GV32" s="224"/>
      <c r="GW32" s="224"/>
      <c r="GX32" s="224"/>
      <c r="GY32" s="224"/>
      <c r="GZ32" s="224"/>
      <c r="HA32" s="224"/>
      <c r="HB32" s="224"/>
      <c r="HC32" s="224"/>
      <c r="HD32" s="224"/>
      <c r="HE32" s="224"/>
      <c r="HF32" s="224"/>
      <c r="HG32" s="224"/>
      <c r="HH32" s="224"/>
      <c r="HI32" s="224"/>
      <c r="HJ32" s="224"/>
      <c r="HK32" s="224"/>
      <c r="HL32" s="224"/>
      <c r="HM32" s="224"/>
      <c r="HN32" s="224"/>
      <c r="HO32" s="224"/>
      <c r="HP32" s="224"/>
      <c r="HQ32" s="224"/>
      <c r="HR32" s="224"/>
      <c r="HS32" s="224"/>
      <c r="HT32" s="224"/>
      <c r="HU32" s="224"/>
      <c r="HV32" s="224"/>
      <c r="HW32" s="224"/>
      <c r="HX32" s="224"/>
      <c r="HY32" s="224"/>
      <c r="HZ32" s="224"/>
      <c r="IA32" s="224"/>
      <c r="IB32" s="224"/>
      <c r="IC32" s="224"/>
      <c r="ID32" s="224"/>
      <c r="IE32" s="224"/>
      <c r="IF32" s="224"/>
      <c r="IG32" s="224"/>
      <c r="IH32" s="224"/>
    </row>
    <row r="33" s="281" customFormat="1" ht="16.65" customHeight="1" spans="1:242">
      <c r="A33" s="243" t="s">
        <v>57</v>
      </c>
      <c r="B33" s="294"/>
      <c r="C33" s="294"/>
      <c r="D33" s="285"/>
      <c r="E33" s="243" t="s">
        <v>58</v>
      </c>
      <c r="F33" s="287"/>
      <c r="G33" s="295"/>
      <c r="H33" s="289"/>
      <c r="I33" s="269"/>
      <c r="J33" s="269"/>
      <c r="K33" s="269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4"/>
      <c r="AU33" s="224"/>
      <c r="AV33" s="224"/>
      <c r="AW33" s="224"/>
      <c r="AX33" s="224"/>
      <c r="AY33" s="224"/>
      <c r="AZ33" s="224"/>
      <c r="BA33" s="224"/>
      <c r="BB33" s="224"/>
      <c r="BC33" s="224"/>
      <c r="BD33" s="224"/>
      <c r="BE33" s="224"/>
      <c r="BF33" s="224"/>
      <c r="BG33" s="224"/>
      <c r="BH33" s="224"/>
      <c r="BI33" s="224"/>
      <c r="BJ33" s="224"/>
      <c r="BK33" s="224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4"/>
      <c r="CK33" s="224"/>
      <c r="CL33" s="224"/>
      <c r="CM33" s="224"/>
      <c r="CN33" s="224"/>
      <c r="CO33" s="224"/>
      <c r="CP33" s="224"/>
      <c r="CQ33" s="224"/>
      <c r="CR33" s="224"/>
      <c r="CS33" s="224"/>
      <c r="CT33" s="224"/>
      <c r="CU33" s="224"/>
      <c r="CV33" s="224"/>
      <c r="CW33" s="224"/>
      <c r="CX33" s="224"/>
      <c r="CY33" s="224"/>
      <c r="CZ33" s="224"/>
      <c r="DA33" s="224"/>
      <c r="DB33" s="224"/>
      <c r="DC33" s="224"/>
      <c r="DD33" s="224"/>
      <c r="DE33" s="224"/>
      <c r="DF33" s="224"/>
      <c r="DG33" s="224"/>
      <c r="DH33" s="224"/>
      <c r="DI33" s="224"/>
      <c r="DJ33" s="224"/>
      <c r="DK33" s="224"/>
      <c r="DL33" s="224"/>
      <c r="DM33" s="224"/>
      <c r="DN33" s="224"/>
      <c r="DO33" s="224"/>
      <c r="DP33" s="224"/>
      <c r="DQ33" s="224"/>
      <c r="DR33" s="224"/>
      <c r="DS33" s="224"/>
      <c r="DT33" s="224"/>
      <c r="DU33" s="224"/>
      <c r="DV33" s="224"/>
      <c r="DW33" s="224"/>
      <c r="DX33" s="224"/>
      <c r="DY33" s="224"/>
      <c r="DZ33" s="224"/>
      <c r="EA33" s="224"/>
      <c r="EB33" s="224"/>
      <c r="EC33" s="224"/>
      <c r="ED33" s="224"/>
      <c r="EE33" s="224"/>
      <c r="EF33" s="224"/>
      <c r="EG33" s="224"/>
      <c r="EH33" s="224"/>
      <c r="EI33" s="224"/>
      <c r="EJ33" s="224"/>
      <c r="EK33" s="224"/>
      <c r="EL33" s="224"/>
      <c r="EM33" s="224"/>
      <c r="EN33" s="224"/>
      <c r="EO33" s="224"/>
      <c r="EP33" s="224"/>
      <c r="EQ33" s="224"/>
      <c r="ER33" s="224"/>
      <c r="ES33" s="224"/>
      <c r="ET33" s="224"/>
      <c r="EU33" s="224"/>
      <c r="EV33" s="224"/>
      <c r="EW33" s="224"/>
      <c r="EX33" s="224"/>
      <c r="EY33" s="224"/>
      <c r="EZ33" s="224"/>
      <c r="FA33" s="224"/>
      <c r="FB33" s="224"/>
      <c r="FC33" s="224"/>
      <c r="FD33" s="224"/>
      <c r="FE33" s="224"/>
      <c r="FF33" s="224"/>
      <c r="FG33" s="224"/>
      <c r="FH33" s="224"/>
      <c r="FI33" s="224"/>
      <c r="FJ33" s="224"/>
      <c r="FK33" s="224"/>
      <c r="FL33" s="224"/>
      <c r="FM33" s="224"/>
      <c r="FN33" s="224"/>
      <c r="FO33" s="224"/>
      <c r="FP33" s="224"/>
      <c r="FQ33" s="224"/>
      <c r="FR33" s="224"/>
      <c r="FS33" s="224"/>
      <c r="FT33" s="224"/>
      <c r="FU33" s="224"/>
      <c r="FV33" s="224"/>
      <c r="FW33" s="224"/>
      <c r="FX33" s="224"/>
      <c r="FY33" s="224"/>
      <c r="FZ33" s="224"/>
      <c r="GA33" s="224"/>
      <c r="GB33" s="224"/>
      <c r="GC33" s="224"/>
      <c r="GD33" s="224"/>
      <c r="GE33" s="224"/>
      <c r="GF33" s="224"/>
      <c r="GG33" s="224"/>
      <c r="GH33" s="224"/>
      <c r="GI33" s="224"/>
      <c r="GJ33" s="224"/>
      <c r="GK33" s="224"/>
      <c r="GL33" s="224"/>
      <c r="GM33" s="224"/>
      <c r="GN33" s="224"/>
      <c r="GO33" s="224"/>
      <c r="GP33" s="224"/>
      <c r="GQ33" s="224"/>
      <c r="GR33" s="224"/>
      <c r="GS33" s="224"/>
      <c r="GT33" s="224"/>
      <c r="GU33" s="224"/>
      <c r="GV33" s="224"/>
      <c r="GW33" s="224"/>
      <c r="GX33" s="224"/>
      <c r="GY33" s="224"/>
      <c r="GZ33" s="224"/>
      <c r="HA33" s="224"/>
      <c r="HB33" s="224"/>
      <c r="HC33" s="224"/>
      <c r="HD33" s="224"/>
      <c r="HE33" s="224"/>
      <c r="HF33" s="224"/>
      <c r="HG33" s="224"/>
      <c r="HH33" s="224"/>
      <c r="HI33" s="224"/>
      <c r="HJ33" s="224"/>
      <c r="HK33" s="224"/>
      <c r="HL33" s="224"/>
      <c r="HM33" s="224"/>
      <c r="HN33" s="224"/>
      <c r="HO33" s="224"/>
      <c r="HP33" s="224"/>
      <c r="HQ33" s="224"/>
      <c r="HR33" s="224"/>
      <c r="HS33" s="224"/>
      <c r="HT33" s="224"/>
      <c r="HU33" s="224"/>
      <c r="HV33" s="224"/>
      <c r="HW33" s="224"/>
      <c r="HX33" s="224"/>
      <c r="HY33" s="224"/>
      <c r="HZ33" s="224"/>
      <c r="IA33" s="224"/>
      <c r="IB33" s="224"/>
      <c r="IC33" s="224"/>
      <c r="ID33" s="224"/>
      <c r="IE33" s="224"/>
      <c r="IF33" s="224"/>
      <c r="IG33" s="224"/>
      <c r="IH33" s="224"/>
    </row>
    <row r="34" s="281" customFormat="1" ht="16.65" customHeight="1" spans="1:242">
      <c r="A34" s="263" t="s">
        <v>59</v>
      </c>
      <c r="B34" s="294"/>
      <c r="C34" s="294"/>
      <c r="D34" s="285"/>
      <c r="E34" s="263" t="s">
        <v>60</v>
      </c>
      <c r="F34" s="287"/>
      <c r="G34" s="263"/>
      <c r="H34" s="289"/>
      <c r="I34" s="269"/>
      <c r="J34" s="269"/>
      <c r="K34" s="269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224"/>
      <c r="AO34" s="224"/>
      <c r="AP34" s="224"/>
      <c r="AQ34" s="224"/>
      <c r="AR34" s="224"/>
      <c r="AS34" s="224"/>
      <c r="AT34" s="224"/>
      <c r="AU34" s="224"/>
      <c r="AV34" s="224"/>
      <c r="AW34" s="224"/>
      <c r="AX34" s="224"/>
      <c r="AY34" s="224"/>
      <c r="AZ34" s="224"/>
      <c r="BA34" s="224"/>
      <c r="BB34" s="224"/>
      <c r="BC34" s="224"/>
      <c r="BD34" s="224"/>
      <c r="BE34" s="224"/>
      <c r="BF34" s="224"/>
      <c r="BG34" s="224"/>
      <c r="BH34" s="224"/>
      <c r="BI34" s="224"/>
      <c r="BJ34" s="224"/>
      <c r="BK34" s="224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  <c r="CM34" s="224"/>
      <c r="CN34" s="224"/>
      <c r="CO34" s="224"/>
      <c r="CP34" s="224"/>
      <c r="CQ34" s="224"/>
      <c r="CR34" s="224"/>
      <c r="CS34" s="224"/>
      <c r="CT34" s="224"/>
      <c r="CU34" s="224"/>
      <c r="CV34" s="224"/>
      <c r="CW34" s="224"/>
      <c r="CX34" s="224"/>
      <c r="CY34" s="224"/>
      <c r="CZ34" s="224"/>
      <c r="DA34" s="224"/>
      <c r="DB34" s="224"/>
      <c r="DC34" s="224"/>
      <c r="DD34" s="224"/>
      <c r="DE34" s="224"/>
      <c r="DF34" s="224"/>
      <c r="DG34" s="224"/>
      <c r="DH34" s="224"/>
      <c r="DI34" s="224"/>
      <c r="DJ34" s="224"/>
      <c r="DK34" s="224"/>
      <c r="DL34" s="224"/>
      <c r="DM34" s="224"/>
      <c r="DN34" s="224"/>
      <c r="DO34" s="224"/>
      <c r="DP34" s="224"/>
      <c r="DQ34" s="224"/>
      <c r="DR34" s="224"/>
      <c r="DS34" s="224"/>
      <c r="DT34" s="224"/>
      <c r="DU34" s="224"/>
      <c r="DV34" s="224"/>
      <c r="DW34" s="224"/>
      <c r="DX34" s="224"/>
      <c r="DY34" s="224"/>
      <c r="DZ34" s="224"/>
      <c r="EA34" s="224"/>
      <c r="EB34" s="224"/>
      <c r="EC34" s="224"/>
      <c r="ED34" s="224"/>
      <c r="EE34" s="224"/>
      <c r="EF34" s="224"/>
      <c r="EG34" s="224"/>
      <c r="EH34" s="224"/>
      <c r="EI34" s="224"/>
      <c r="EJ34" s="224"/>
      <c r="EK34" s="224"/>
      <c r="EL34" s="224"/>
      <c r="EM34" s="224"/>
      <c r="EN34" s="224"/>
      <c r="EO34" s="224"/>
      <c r="EP34" s="224"/>
      <c r="EQ34" s="224"/>
      <c r="ER34" s="224"/>
      <c r="ES34" s="224"/>
      <c r="ET34" s="224"/>
      <c r="EU34" s="224"/>
      <c r="EV34" s="224"/>
      <c r="EW34" s="224"/>
      <c r="EX34" s="224"/>
      <c r="EY34" s="224"/>
      <c r="EZ34" s="224"/>
      <c r="FA34" s="224"/>
      <c r="FB34" s="224"/>
      <c r="FC34" s="224"/>
      <c r="FD34" s="224"/>
      <c r="FE34" s="224"/>
      <c r="FF34" s="224"/>
      <c r="FG34" s="224"/>
      <c r="FH34" s="224"/>
      <c r="FI34" s="224"/>
      <c r="FJ34" s="224"/>
      <c r="FK34" s="224"/>
      <c r="FL34" s="224"/>
      <c r="FM34" s="224"/>
      <c r="FN34" s="224"/>
      <c r="FO34" s="224"/>
      <c r="FP34" s="224"/>
      <c r="FQ34" s="224"/>
      <c r="FR34" s="224"/>
      <c r="FS34" s="224"/>
      <c r="FT34" s="224"/>
      <c r="FU34" s="224"/>
      <c r="FV34" s="224"/>
      <c r="FW34" s="224"/>
      <c r="FX34" s="224"/>
      <c r="FY34" s="224"/>
      <c r="FZ34" s="224"/>
      <c r="GA34" s="224"/>
      <c r="GB34" s="224"/>
      <c r="GC34" s="224"/>
      <c r="GD34" s="224"/>
      <c r="GE34" s="224"/>
      <c r="GF34" s="224"/>
      <c r="GG34" s="224"/>
      <c r="GH34" s="224"/>
      <c r="GI34" s="224"/>
      <c r="GJ34" s="224"/>
      <c r="GK34" s="224"/>
      <c r="GL34" s="224"/>
      <c r="GM34" s="224"/>
      <c r="GN34" s="224"/>
      <c r="GO34" s="224"/>
      <c r="GP34" s="224"/>
      <c r="GQ34" s="224"/>
      <c r="GR34" s="224"/>
      <c r="GS34" s="224"/>
      <c r="GT34" s="224"/>
      <c r="GU34" s="224"/>
      <c r="GV34" s="224"/>
      <c r="GW34" s="224"/>
      <c r="GX34" s="224"/>
      <c r="GY34" s="224"/>
      <c r="GZ34" s="224"/>
      <c r="HA34" s="224"/>
      <c r="HB34" s="224"/>
      <c r="HC34" s="224"/>
      <c r="HD34" s="224"/>
      <c r="HE34" s="224"/>
      <c r="HF34" s="224"/>
      <c r="HG34" s="224"/>
      <c r="HH34" s="224"/>
      <c r="HI34" s="224"/>
      <c r="HJ34" s="224"/>
      <c r="HK34" s="224"/>
      <c r="HL34" s="224"/>
      <c r="HM34" s="224"/>
      <c r="HN34" s="224"/>
      <c r="HO34" s="224"/>
      <c r="HP34" s="224"/>
      <c r="HQ34" s="224"/>
      <c r="HR34" s="224"/>
      <c r="HS34" s="224"/>
      <c r="HT34" s="224"/>
      <c r="HU34" s="224"/>
      <c r="HV34" s="224"/>
      <c r="HW34" s="224"/>
      <c r="HX34" s="224"/>
      <c r="HY34" s="224"/>
      <c r="HZ34" s="224"/>
      <c r="IA34" s="224"/>
      <c r="IB34" s="224"/>
      <c r="IC34" s="224"/>
      <c r="ID34" s="224"/>
      <c r="IE34" s="224"/>
      <c r="IF34" s="224"/>
      <c r="IG34" s="224"/>
      <c r="IH34" s="224"/>
    </row>
    <row r="35" s="281" customFormat="1" ht="16.65" customHeight="1" spans="1:242">
      <c r="A35" s="263" t="s">
        <v>61</v>
      </c>
      <c r="B35" s="294"/>
      <c r="C35" s="294"/>
      <c r="D35" s="285"/>
      <c r="E35" s="263" t="s">
        <v>62</v>
      </c>
      <c r="F35" s="287"/>
      <c r="G35" s="263"/>
      <c r="H35" s="289"/>
      <c r="I35" s="269"/>
      <c r="J35" s="269"/>
      <c r="K35" s="269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  <c r="AO35" s="224"/>
      <c r="AP35" s="224"/>
      <c r="AQ35" s="224"/>
      <c r="AR35" s="224"/>
      <c r="AS35" s="224"/>
      <c r="AT35" s="224"/>
      <c r="AU35" s="224"/>
      <c r="AV35" s="224"/>
      <c r="AW35" s="224"/>
      <c r="AX35" s="224"/>
      <c r="AY35" s="224"/>
      <c r="AZ35" s="224"/>
      <c r="BA35" s="224"/>
      <c r="BB35" s="224"/>
      <c r="BC35" s="224"/>
      <c r="BD35" s="224"/>
      <c r="BE35" s="224"/>
      <c r="BF35" s="224"/>
      <c r="BG35" s="224"/>
      <c r="BH35" s="224"/>
      <c r="BI35" s="224"/>
      <c r="BJ35" s="224"/>
      <c r="BK35" s="224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4"/>
      <c r="BZ35" s="224"/>
      <c r="CA35" s="224"/>
      <c r="CB35" s="224"/>
      <c r="CC35" s="224"/>
      <c r="CD35" s="224"/>
      <c r="CE35" s="224"/>
      <c r="CF35" s="224"/>
      <c r="CG35" s="224"/>
      <c r="CH35" s="224"/>
      <c r="CI35" s="224"/>
      <c r="CJ35" s="224"/>
      <c r="CK35" s="224"/>
      <c r="CL35" s="224"/>
      <c r="CM35" s="224"/>
      <c r="CN35" s="224"/>
      <c r="CO35" s="224"/>
      <c r="CP35" s="224"/>
      <c r="CQ35" s="224"/>
      <c r="CR35" s="224"/>
      <c r="CS35" s="224"/>
      <c r="CT35" s="224"/>
      <c r="CU35" s="224"/>
      <c r="CV35" s="224"/>
      <c r="CW35" s="224"/>
      <c r="CX35" s="224"/>
      <c r="CY35" s="224"/>
      <c r="CZ35" s="224"/>
      <c r="DA35" s="224"/>
      <c r="DB35" s="224"/>
      <c r="DC35" s="224"/>
      <c r="DD35" s="224"/>
      <c r="DE35" s="224"/>
      <c r="DF35" s="224"/>
      <c r="DG35" s="224"/>
      <c r="DH35" s="224"/>
      <c r="DI35" s="224"/>
      <c r="DJ35" s="224"/>
      <c r="DK35" s="224"/>
      <c r="DL35" s="224"/>
      <c r="DM35" s="224"/>
      <c r="DN35" s="224"/>
      <c r="DO35" s="224"/>
      <c r="DP35" s="224"/>
      <c r="DQ35" s="224"/>
      <c r="DR35" s="224"/>
      <c r="DS35" s="224"/>
      <c r="DT35" s="224"/>
      <c r="DU35" s="224"/>
      <c r="DV35" s="224"/>
      <c r="DW35" s="224"/>
      <c r="DX35" s="224"/>
      <c r="DY35" s="224"/>
      <c r="DZ35" s="224"/>
      <c r="EA35" s="224"/>
      <c r="EB35" s="224"/>
      <c r="EC35" s="224"/>
      <c r="ED35" s="224"/>
      <c r="EE35" s="224"/>
      <c r="EF35" s="224"/>
      <c r="EG35" s="224"/>
      <c r="EH35" s="224"/>
      <c r="EI35" s="224"/>
      <c r="EJ35" s="224"/>
      <c r="EK35" s="224"/>
      <c r="EL35" s="224"/>
      <c r="EM35" s="224"/>
      <c r="EN35" s="224"/>
      <c r="EO35" s="224"/>
      <c r="EP35" s="224"/>
      <c r="EQ35" s="224"/>
      <c r="ER35" s="224"/>
      <c r="ES35" s="224"/>
      <c r="ET35" s="224"/>
      <c r="EU35" s="224"/>
      <c r="EV35" s="224"/>
      <c r="EW35" s="224"/>
      <c r="EX35" s="224"/>
      <c r="EY35" s="224"/>
      <c r="EZ35" s="224"/>
      <c r="FA35" s="224"/>
      <c r="FB35" s="224"/>
      <c r="FC35" s="224"/>
      <c r="FD35" s="224"/>
      <c r="FE35" s="224"/>
      <c r="FF35" s="224"/>
      <c r="FG35" s="224"/>
      <c r="FH35" s="224"/>
      <c r="FI35" s="224"/>
      <c r="FJ35" s="224"/>
      <c r="FK35" s="224"/>
      <c r="FL35" s="224"/>
      <c r="FM35" s="224"/>
      <c r="FN35" s="224"/>
      <c r="FO35" s="224"/>
      <c r="FP35" s="224"/>
      <c r="FQ35" s="224"/>
      <c r="FR35" s="224"/>
      <c r="FS35" s="224"/>
      <c r="FT35" s="224"/>
      <c r="FU35" s="224"/>
      <c r="FV35" s="224"/>
      <c r="FW35" s="224"/>
      <c r="FX35" s="224"/>
      <c r="FY35" s="224"/>
      <c r="FZ35" s="224"/>
      <c r="GA35" s="224"/>
      <c r="GB35" s="224"/>
      <c r="GC35" s="224"/>
      <c r="GD35" s="224"/>
      <c r="GE35" s="224"/>
      <c r="GF35" s="224"/>
      <c r="GG35" s="224"/>
      <c r="GH35" s="224"/>
      <c r="GI35" s="224"/>
      <c r="GJ35" s="224"/>
      <c r="GK35" s="224"/>
      <c r="GL35" s="224"/>
      <c r="GM35" s="224"/>
      <c r="GN35" s="224"/>
      <c r="GO35" s="224"/>
      <c r="GP35" s="224"/>
      <c r="GQ35" s="224"/>
      <c r="GR35" s="224"/>
      <c r="GS35" s="224"/>
      <c r="GT35" s="224"/>
      <c r="GU35" s="224"/>
      <c r="GV35" s="224"/>
      <c r="GW35" s="224"/>
      <c r="GX35" s="224"/>
      <c r="GY35" s="224"/>
      <c r="GZ35" s="224"/>
      <c r="HA35" s="224"/>
      <c r="HB35" s="224"/>
      <c r="HC35" s="224"/>
      <c r="HD35" s="224"/>
      <c r="HE35" s="224"/>
      <c r="HF35" s="224"/>
      <c r="HG35" s="224"/>
      <c r="HH35" s="224"/>
      <c r="HI35" s="224"/>
      <c r="HJ35" s="224"/>
      <c r="HK35" s="224"/>
      <c r="HL35" s="224"/>
      <c r="HM35" s="224"/>
      <c r="HN35" s="224"/>
      <c r="HO35" s="224"/>
      <c r="HP35" s="224"/>
      <c r="HQ35" s="224"/>
      <c r="HR35" s="224"/>
      <c r="HS35" s="224"/>
      <c r="HT35" s="224"/>
      <c r="HU35" s="224"/>
      <c r="HV35" s="224"/>
      <c r="HW35" s="224"/>
      <c r="HX35" s="224"/>
      <c r="HY35" s="224"/>
      <c r="HZ35" s="224"/>
      <c r="IA35" s="224"/>
      <c r="IB35" s="224"/>
      <c r="IC35" s="224"/>
      <c r="ID35" s="224"/>
      <c r="IE35" s="224"/>
      <c r="IF35" s="224"/>
      <c r="IG35" s="224"/>
      <c r="IH35" s="224"/>
    </row>
    <row r="36" s="281" customFormat="1" ht="16.65" customHeight="1" spans="1:242">
      <c r="A36" s="263" t="s">
        <v>63</v>
      </c>
      <c r="B36" s="294"/>
      <c r="C36" s="294"/>
      <c r="D36" s="285"/>
      <c r="E36" s="263" t="s">
        <v>64</v>
      </c>
      <c r="F36" s="287"/>
      <c r="G36" s="263"/>
      <c r="H36" s="289"/>
      <c r="I36" s="269"/>
      <c r="J36" s="269"/>
      <c r="K36" s="269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4"/>
      <c r="AP36" s="224"/>
      <c r="AQ36" s="224"/>
      <c r="AR36" s="224"/>
      <c r="AS36" s="224"/>
      <c r="AT36" s="224"/>
      <c r="AU36" s="224"/>
      <c r="AV36" s="224"/>
      <c r="AW36" s="224"/>
      <c r="AX36" s="224"/>
      <c r="AY36" s="224"/>
      <c r="AZ36" s="224"/>
      <c r="BA36" s="224"/>
      <c r="BB36" s="224"/>
      <c r="BC36" s="224"/>
      <c r="BD36" s="224"/>
      <c r="BE36" s="224"/>
      <c r="BF36" s="224"/>
      <c r="BG36" s="224"/>
      <c r="BH36" s="224"/>
      <c r="BI36" s="224"/>
      <c r="BJ36" s="224"/>
      <c r="BK36" s="224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4"/>
      <c r="CK36" s="224"/>
      <c r="CL36" s="224"/>
      <c r="CM36" s="224"/>
      <c r="CN36" s="224"/>
      <c r="CO36" s="224"/>
      <c r="CP36" s="224"/>
      <c r="CQ36" s="224"/>
      <c r="CR36" s="224"/>
      <c r="CS36" s="224"/>
      <c r="CT36" s="224"/>
      <c r="CU36" s="224"/>
      <c r="CV36" s="224"/>
      <c r="CW36" s="224"/>
      <c r="CX36" s="224"/>
      <c r="CY36" s="224"/>
      <c r="CZ36" s="224"/>
      <c r="DA36" s="224"/>
      <c r="DB36" s="224"/>
      <c r="DC36" s="224"/>
      <c r="DD36" s="224"/>
      <c r="DE36" s="224"/>
      <c r="DF36" s="224"/>
      <c r="DG36" s="224"/>
      <c r="DH36" s="224"/>
      <c r="DI36" s="224"/>
      <c r="DJ36" s="224"/>
      <c r="DK36" s="224"/>
      <c r="DL36" s="224"/>
      <c r="DM36" s="224"/>
      <c r="DN36" s="224"/>
      <c r="DO36" s="224"/>
      <c r="DP36" s="224"/>
      <c r="DQ36" s="224"/>
      <c r="DR36" s="224"/>
      <c r="DS36" s="224"/>
      <c r="DT36" s="224"/>
      <c r="DU36" s="224"/>
      <c r="DV36" s="224"/>
      <c r="DW36" s="224"/>
      <c r="DX36" s="224"/>
      <c r="DY36" s="224"/>
      <c r="DZ36" s="224"/>
      <c r="EA36" s="224"/>
      <c r="EB36" s="224"/>
      <c r="EC36" s="224"/>
      <c r="ED36" s="224"/>
      <c r="EE36" s="224"/>
      <c r="EF36" s="224"/>
      <c r="EG36" s="224"/>
      <c r="EH36" s="224"/>
      <c r="EI36" s="224"/>
      <c r="EJ36" s="224"/>
      <c r="EK36" s="224"/>
      <c r="EL36" s="224"/>
      <c r="EM36" s="224"/>
      <c r="EN36" s="224"/>
      <c r="EO36" s="224"/>
      <c r="EP36" s="224"/>
      <c r="EQ36" s="224"/>
      <c r="ER36" s="224"/>
      <c r="ES36" s="224"/>
      <c r="ET36" s="224"/>
      <c r="EU36" s="224"/>
      <c r="EV36" s="224"/>
      <c r="EW36" s="224"/>
      <c r="EX36" s="224"/>
      <c r="EY36" s="224"/>
      <c r="EZ36" s="224"/>
      <c r="FA36" s="224"/>
      <c r="FB36" s="224"/>
      <c r="FC36" s="224"/>
      <c r="FD36" s="224"/>
      <c r="FE36" s="224"/>
      <c r="FF36" s="224"/>
      <c r="FG36" s="224"/>
      <c r="FH36" s="224"/>
      <c r="FI36" s="224"/>
      <c r="FJ36" s="224"/>
      <c r="FK36" s="224"/>
      <c r="FL36" s="224"/>
      <c r="FM36" s="224"/>
      <c r="FN36" s="224"/>
      <c r="FO36" s="224"/>
      <c r="FP36" s="224"/>
      <c r="FQ36" s="224"/>
      <c r="FR36" s="224"/>
      <c r="FS36" s="224"/>
      <c r="FT36" s="224"/>
      <c r="FU36" s="224"/>
      <c r="FV36" s="224"/>
      <c r="FW36" s="224"/>
      <c r="FX36" s="224"/>
      <c r="FY36" s="224"/>
      <c r="FZ36" s="224"/>
      <c r="GA36" s="224"/>
      <c r="GB36" s="224"/>
      <c r="GC36" s="224"/>
      <c r="GD36" s="224"/>
      <c r="GE36" s="224"/>
      <c r="GF36" s="224"/>
      <c r="GG36" s="224"/>
      <c r="GH36" s="224"/>
      <c r="GI36" s="224"/>
      <c r="GJ36" s="224"/>
      <c r="GK36" s="224"/>
      <c r="GL36" s="224"/>
      <c r="GM36" s="224"/>
      <c r="GN36" s="224"/>
      <c r="GO36" s="224"/>
      <c r="GP36" s="224"/>
      <c r="GQ36" s="224"/>
      <c r="GR36" s="224"/>
      <c r="GS36" s="224"/>
      <c r="GT36" s="224"/>
      <c r="GU36" s="224"/>
      <c r="GV36" s="224"/>
      <c r="GW36" s="224"/>
      <c r="GX36" s="224"/>
      <c r="GY36" s="224"/>
      <c r="GZ36" s="224"/>
      <c r="HA36" s="224"/>
      <c r="HB36" s="224"/>
      <c r="HC36" s="224"/>
      <c r="HD36" s="224"/>
      <c r="HE36" s="224"/>
      <c r="HF36" s="224"/>
      <c r="HG36" s="224"/>
      <c r="HH36" s="224"/>
      <c r="HI36" s="224"/>
      <c r="HJ36" s="224"/>
      <c r="HK36" s="224"/>
      <c r="HL36" s="224"/>
      <c r="HM36" s="224"/>
      <c r="HN36" s="224"/>
      <c r="HO36" s="224"/>
      <c r="HP36" s="224"/>
      <c r="HQ36" s="224"/>
      <c r="HR36" s="224"/>
      <c r="HS36" s="224"/>
      <c r="HT36" s="224"/>
      <c r="HU36" s="224"/>
      <c r="HV36" s="224"/>
      <c r="HW36" s="224"/>
      <c r="HX36" s="224"/>
      <c r="HY36" s="224"/>
      <c r="HZ36" s="224"/>
      <c r="IA36" s="224"/>
      <c r="IB36" s="224"/>
      <c r="IC36" s="224"/>
      <c r="ID36" s="224"/>
      <c r="IE36" s="224"/>
      <c r="IF36" s="224"/>
      <c r="IG36" s="224"/>
      <c r="IH36" s="224"/>
    </row>
    <row r="37" s="281" customFormat="1" ht="16.65" customHeight="1" spans="1:242">
      <c r="A37" s="263" t="s">
        <v>65</v>
      </c>
      <c r="B37" s="294"/>
      <c r="C37" s="294"/>
      <c r="D37" s="285"/>
      <c r="E37" s="263" t="s">
        <v>66</v>
      </c>
      <c r="F37" s="287"/>
      <c r="G37" s="263"/>
      <c r="H37" s="289"/>
      <c r="I37" s="269"/>
      <c r="J37" s="269"/>
      <c r="K37" s="269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/>
      <c r="AM37" s="224"/>
      <c r="AN37" s="224"/>
      <c r="AO37" s="224"/>
      <c r="AP37" s="224"/>
      <c r="AQ37" s="224"/>
      <c r="AR37" s="224"/>
      <c r="AS37" s="224"/>
      <c r="AT37" s="224"/>
      <c r="AU37" s="224"/>
      <c r="AV37" s="224"/>
      <c r="AW37" s="224"/>
      <c r="AX37" s="224"/>
      <c r="AY37" s="224"/>
      <c r="AZ37" s="224"/>
      <c r="BA37" s="224"/>
      <c r="BB37" s="224"/>
      <c r="BC37" s="224"/>
      <c r="BD37" s="224"/>
      <c r="BE37" s="224"/>
      <c r="BF37" s="224"/>
      <c r="BG37" s="224"/>
      <c r="BH37" s="224"/>
      <c r="BI37" s="224"/>
      <c r="BJ37" s="224"/>
      <c r="BK37" s="224"/>
      <c r="BL37" s="224"/>
      <c r="BM37" s="224"/>
      <c r="BN37" s="224"/>
      <c r="BO37" s="224"/>
      <c r="BP37" s="224"/>
      <c r="BQ37" s="224"/>
      <c r="BR37" s="224"/>
      <c r="BS37" s="224"/>
      <c r="BT37" s="224"/>
      <c r="BU37" s="224"/>
      <c r="BV37" s="224"/>
      <c r="BW37" s="224"/>
      <c r="BX37" s="224"/>
      <c r="BY37" s="224"/>
      <c r="BZ37" s="224"/>
      <c r="CA37" s="224"/>
      <c r="CB37" s="224"/>
      <c r="CC37" s="224"/>
      <c r="CD37" s="224"/>
      <c r="CE37" s="224"/>
      <c r="CF37" s="224"/>
      <c r="CG37" s="224"/>
      <c r="CH37" s="224"/>
      <c r="CI37" s="224"/>
      <c r="CJ37" s="224"/>
      <c r="CK37" s="224"/>
      <c r="CL37" s="224"/>
      <c r="CM37" s="224"/>
      <c r="CN37" s="224"/>
      <c r="CO37" s="224"/>
      <c r="CP37" s="224"/>
      <c r="CQ37" s="224"/>
      <c r="CR37" s="224"/>
      <c r="CS37" s="224"/>
      <c r="CT37" s="224"/>
      <c r="CU37" s="224"/>
      <c r="CV37" s="224"/>
      <c r="CW37" s="224"/>
      <c r="CX37" s="224"/>
      <c r="CY37" s="224"/>
      <c r="CZ37" s="224"/>
      <c r="DA37" s="224"/>
      <c r="DB37" s="224"/>
      <c r="DC37" s="224"/>
      <c r="DD37" s="224"/>
      <c r="DE37" s="224"/>
      <c r="DF37" s="224"/>
      <c r="DG37" s="224"/>
      <c r="DH37" s="224"/>
      <c r="DI37" s="224"/>
      <c r="DJ37" s="224"/>
      <c r="DK37" s="224"/>
      <c r="DL37" s="224"/>
      <c r="DM37" s="224"/>
      <c r="DN37" s="224"/>
      <c r="DO37" s="224"/>
      <c r="DP37" s="224"/>
      <c r="DQ37" s="224"/>
      <c r="DR37" s="224"/>
      <c r="DS37" s="224"/>
      <c r="DT37" s="224"/>
      <c r="DU37" s="224"/>
      <c r="DV37" s="224"/>
      <c r="DW37" s="224"/>
      <c r="DX37" s="224"/>
      <c r="DY37" s="224"/>
      <c r="DZ37" s="224"/>
      <c r="EA37" s="224"/>
      <c r="EB37" s="224"/>
      <c r="EC37" s="224"/>
      <c r="ED37" s="224"/>
      <c r="EE37" s="224"/>
      <c r="EF37" s="224"/>
      <c r="EG37" s="224"/>
      <c r="EH37" s="224"/>
      <c r="EI37" s="224"/>
      <c r="EJ37" s="224"/>
      <c r="EK37" s="224"/>
      <c r="EL37" s="224"/>
      <c r="EM37" s="224"/>
      <c r="EN37" s="224"/>
      <c r="EO37" s="224"/>
      <c r="EP37" s="224"/>
      <c r="EQ37" s="224"/>
      <c r="ER37" s="224"/>
      <c r="ES37" s="224"/>
      <c r="ET37" s="224"/>
      <c r="EU37" s="224"/>
      <c r="EV37" s="224"/>
      <c r="EW37" s="224"/>
      <c r="EX37" s="224"/>
      <c r="EY37" s="224"/>
      <c r="EZ37" s="224"/>
      <c r="FA37" s="224"/>
      <c r="FB37" s="224"/>
      <c r="FC37" s="224"/>
      <c r="FD37" s="224"/>
      <c r="FE37" s="224"/>
      <c r="FF37" s="224"/>
      <c r="FG37" s="224"/>
      <c r="FH37" s="224"/>
      <c r="FI37" s="224"/>
      <c r="FJ37" s="224"/>
      <c r="FK37" s="224"/>
      <c r="FL37" s="224"/>
      <c r="FM37" s="224"/>
      <c r="FN37" s="224"/>
      <c r="FO37" s="224"/>
      <c r="FP37" s="224"/>
      <c r="FQ37" s="224"/>
      <c r="FR37" s="224"/>
      <c r="FS37" s="224"/>
      <c r="FT37" s="224"/>
      <c r="FU37" s="224"/>
      <c r="FV37" s="224"/>
      <c r="FW37" s="224"/>
      <c r="FX37" s="224"/>
      <c r="FY37" s="224"/>
      <c r="FZ37" s="224"/>
      <c r="GA37" s="224"/>
      <c r="GB37" s="224"/>
      <c r="GC37" s="224"/>
      <c r="GD37" s="224"/>
      <c r="GE37" s="224"/>
      <c r="GF37" s="224"/>
      <c r="GG37" s="224"/>
      <c r="GH37" s="224"/>
      <c r="GI37" s="224"/>
      <c r="GJ37" s="224"/>
      <c r="GK37" s="224"/>
      <c r="GL37" s="224"/>
      <c r="GM37" s="224"/>
      <c r="GN37" s="224"/>
      <c r="GO37" s="224"/>
      <c r="GP37" s="224"/>
      <c r="GQ37" s="224"/>
      <c r="GR37" s="224"/>
      <c r="GS37" s="224"/>
      <c r="GT37" s="224"/>
      <c r="GU37" s="224"/>
      <c r="GV37" s="224"/>
      <c r="GW37" s="224"/>
      <c r="GX37" s="224"/>
      <c r="GY37" s="224"/>
      <c r="GZ37" s="224"/>
      <c r="HA37" s="224"/>
      <c r="HB37" s="224"/>
      <c r="HC37" s="224"/>
      <c r="HD37" s="224"/>
      <c r="HE37" s="224"/>
      <c r="HF37" s="224"/>
      <c r="HG37" s="224"/>
      <c r="HH37" s="224"/>
      <c r="HI37" s="224"/>
      <c r="HJ37" s="224"/>
      <c r="HK37" s="224"/>
      <c r="HL37" s="224"/>
      <c r="HM37" s="224"/>
      <c r="HN37" s="224"/>
      <c r="HO37" s="224"/>
      <c r="HP37" s="224"/>
      <c r="HQ37" s="224"/>
      <c r="HR37" s="224"/>
      <c r="HS37" s="224"/>
      <c r="HT37" s="224"/>
      <c r="HU37" s="224"/>
      <c r="HV37" s="224"/>
      <c r="HW37" s="224"/>
      <c r="HX37" s="224"/>
      <c r="HY37" s="224"/>
      <c r="HZ37" s="224"/>
      <c r="IA37" s="224"/>
      <c r="IB37" s="224"/>
      <c r="IC37" s="224"/>
      <c r="ID37" s="224"/>
      <c r="IE37" s="224"/>
      <c r="IF37" s="224"/>
      <c r="IG37" s="224"/>
      <c r="IH37" s="224"/>
    </row>
    <row r="38" s="281" customFormat="1" ht="16.65" customHeight="1" spans="1:242">
      <c r="A38" s="263" t="s">
        <v>67</v>
      </c>
      <c r="B38" s="294"/>
      <c r="C38" s="294"/>
      <c r="D38" s="285"/>
      <c r="E38" s="263" t="s">
        <v>68</v>
      </c>
      <c r="F38" s="287"/>
      <c r="G38" s="263"/>
      <c r="H38" s="289"/>
      <c r="I38" s="269"/>
      <c r="J38" s="269"/>
      <c r="K38" s="269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4"/>
      <c r="AO38" s="224"/>
      <c r="AP38" s="224"/>
      <c r="AQ38" s="224"/>
      <c r="AR38" s="224"/>
      <c r="AS38" s="224"/>
      <c r="AT38" s="224"/>
      <c r="AU38" s="224"/>
      <c r="AV38" s="224"/>
      <c r="AW38" s="224"/>
      <c r="AX38" s="224"/>
      <c r="AY38" s="224"/>
      <c r="AZ38" s="224"/>
      <c r="BA38" s="224"/>
      <c r="BB38" s="224"/>
      <c r="BC38" s="224"/>
      <c r="BD38" s="224"/>
      <c r="BE38" s="224"/>
      <c r="BF38" s="224"/>
      <c r="BG38" s="224"/>
      <c r="BH38" s="224"/>
      <c r="BI38" s="224"/>
      <c r="BJ38" s="224"/>
      <c r="BK38" s="224"/>
      <c r="BL38" s="224"/>
      <c r="BM38" s="224"/>
      <c r="BN38" s="224"/>
      <c r="BO38" s="224"/>
      <c r="BP38" s="224"/>
      <c r="BQ38" s="224"/>
      <c r="BR38" s="224"/>
      <c r="BS38" s="224"/>
      <c r="BT38" s="224"/>
      <c r="BU38" s="224"/>
      <c r="BV38" s="224"/>
      <c r="BW38" s="224"/>
      <c r="BX38" s="224"/>
      <c r="BY38" s="224"/>
      <c r="BZ38" s="224"/>
      <c r="CA38" s="224"/>
      <c r="CB38" s="224"/>
      <c r="CC38" s="224"/>
      <c r="CD38" s="224"/>
      <c r="CE38" s="224"/>
      <c r="CF38" s="224"/>
      <c r="CG38" s="224"/>
      <c r="CH38" s="224"/>
      <c r="CI38" s="224"/>
      <c r="CJ38" s="224"/>
      <c r="CK38" s="224"/>
      <c r="CL38" s="224"/>
      <c r="CM38" s="224"/>
      <c r="CN38" s="224"/>
      <c r="CO38" s="224"/>
      <c r="CP38" s="224"/>
      <c r="CQ38" s="224"/>
      <c r="CR38" s="224"/>
      <c r="CS38" s="224"/>
      <c r="CT38" s="224"/>
      <c r="CU38" s="224"/>
      <c r="CV38" s="224"/>
      <c r="CW38" s="224"/>
      <c r="CX38" s="224"/>
      <c r="CY38" s="224"/>
      <c r="CZ38" s="224"/>
      <c r="DA38" s="224"/>
      <c r="DB38" s="224"/>
      <c r="DC38" s="224"/>
      <c r="DD38" s="224"/>
      <c r="DE38" s="224"/>
      <c r="DF38" s="224"/>
      <c r="DG38" s="224"/>
      <c r="DH38" s="224"/>
      <c r="DI38" s="224"/>
      <c r="DJ38" s="224"/>
      <c r="DK38" s="224"/>
      <c r="DL38" s="224"/>
      <c r="DM38" s="224"/>
      <c r="DN38" s="224"/>
      <c r="DO38" s="224"/>
      <c r="DP38" s="224"/>
      <c r="DQ38" s="224"/>
      <c r="DR38" s="224"/>
      <c r="DS38" s="224"/>
      <c r="DT38" s="224"/>
      <c r="DU38" s="224"/>
      <c r="DV38" s="224"/>
      <c r="DW38" s="224"/>
      <c r="DX38" s="224"/>
      <c r="DY38" s="224"/>
      <c r="DZ38" s="224"/>
      <c r="EA38" s="224"/>
      <c r="EB38" s="224"/>
      <c r="EC38" s="224"/>
      <c r="ED38" s="224"/>
      <c r="EE38" s="224"/>
      <c r="EF38" s="224"/>
      <c r="EG38" s="224"/>
      <c r="EH38" s="224"/>
      <c r="EI38" s="224"/>
      <c r="EJ38" s="224"/>
      <c r="EK38" s="224"/>
      <c r="EL38" s="224"/>
      <c r="EM38" s="224"/>
      <c r="EN38" s="224"/>
      <c r="EO38" s="224"/>
      <c r="EP38" s="224"/>
      <c r="EQ38" s="224"/>
      <c r="ER38" s="224"/>
      <c r="ES38" s="224"/>
      <c r="ET38" s="224"/>
      <c r="EU38" s="224"/>
      <c r="EV38" s="224"/>
      <c r="EW38" s="224"/>
      <c r="EX38" s="224"/>
      <c r="EY38" s="224"/>
      <c r="EZ38" s="224"/>
      <c r="FA38" s="224"/>
      <c r="FB38" s="224"/>
      <c r="FC38" s="224"/>
      <c r="FD38" s="224"/>
      <c r="FE38" s="224"/>
      <c r="FF38" s="224"/>
      <c r="FG38" s="224"/>
      <c r="FH38" s="224"/>
      <c r="FI38" s="224"/>
      <c r="FJ38" s="224"/>
      <c r="FK38" s="224"/>
      <c r="FL38" s="224"/>
      <c r="FM38" s="224"/>
      <c r="FN38" s="224"/>
      <c r="FO38" s="224"/>
      <c r="FP38" s="224"/>
      <c r="FQ38" s="224"/>
      <c r="FR38" s="224"/>
      <c r="FS38" s="224"/>
      <c r="FT38" s="224"/>
      <c r="FU38" s="224"/>
      <c r="FV38" s="224"/>
      <c r="FW38" s="224"/>
      <c r="FX38" s="224"/>
      <c r="FY38" s="224"/>
      <c r="FZ38" s="224"/>
      <c r="GA38" s="224"/>
      <c r="GB38" s="224"/>
      <c r="GC38" s="224"/>
      <c r="GD38" s="224"/>
      <c r="GE38" s="224"/>
      <c r="GF38" s="224"/>
      <c r="GG38" s="224"/>
      <c r="GH38" s="224"/>
      <c r="GI38" s="224"/>
      <c r="GJ38" s="224"/>
      <c r="GK38" s="224"/>
      <c r="GL38" s="224"/>
      <c r="GM38" s="224"/>
      <c r="GN38" s="224"/>
      <c r="GO38" s="224"/>
      <c r="GP38" s="224"/>
      <c r="GQ38" s="224"/>
      <c r="GR38" s="224"/>
      <c r="GS38" s="224"/>
      <c r="GT38" s="224"/>
      <c r="GU38" s="224"/>
      <c r="GV38" s="224"/>
      <c r="GW38" s="224"/>
      <c r="GX38" s="224"/>
      <c r="GY38" s="224"/>
      <c r="GZ38" s="224"/>
      <c r="HA38" s="224"/>
      <c r="HB38" s="224"/>
      <c r="HC38" s="224"/>
      <c r="HD38" s="224"/>
      <c r="HE38" s="224"/>
      <c r="HF38" s="224"/>
      <c r="HG38" s="224"/>
      <c r="HH38" s="224"/>
      <c r="HI38" s="224"/>
      <c r="HJ38" s="224"/>
      <c r="HK38" s="224"/>
      <c r="HL38" s="224"/>
      <c r="HM38" s="224"/>
      <c r="HN38" s="224"/>
      <c r="HO38" s="224"/>
      <c r="HP38" s="224"/>
      <c r="HQ38" s="224"/>
      <c r="HR38" s="224"/>
      <c r="HS38" s="224"/>
      <c r="HT38" s="224"/>
      <c r="HU38" s="224"/>
      <c r="HV38" s="224"/>
      <c r="HW38" s="224"/>
      <c r="HX38" s="224"/>
      <c r="HY38" s="224"/>
      <c r="HZ38" s="224"/>
      <c r="IA38" s="224"/>
      <c r="IB38" s="224"/>
      <c r="IC38" s="224"/>
      <c r="ID38" s="224"/>
      <c r="IE38" s="224"/>
      <c r="IF38" s="224"/>
      <c r="IG38" s="224"/>
      <c r="IH38" s="224"/>
    </row>
    <row r="39" s="281" customFormat="1" ht="16.65" customHeight="1" spans="1:242">
      <c r="A39" s="263" t="s">
        <v>69</v>
      </c>
      <c r="B39" s="294"/>
      <c r="C39" s="294"/>
      <c r="D39" s="285"/>
      <c r="E39" s="263" t="s">
        <v>70</v>
      </c>
      <c r="F39" s="287"/>
      <c r="G39" s="263"/>
      <c r="H39" s="289"/>
      <c r="I39" s="269"/>
      <c r="J39" s="269"/>
      <c r="K39" s="269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224"/>
      <c r="AR39" s="224"/>
      <c r="AS39" s="224"/>
      <c r="AT39" s="224"/>
      <c r="AU39" s="224"/>
      <c r="AV39" s="224"/>
      <c r="AW39" s="224"/>
      <c r="AX39" s="224"/>
      <c r="AY39" s="224"/>
      <c r="AZ39" s="224"/>
      <c r="BA39" s="224"/>
      <c r="BB39" s="224"/>
      <c r="BC39" s="224"/>
      <c r="BD39" s="224"/>
      <c r="BE39" s="224"/>
      <c r="BF39" s="224"/>
      <c r="BG39" s="224"/>
      <c r="BH39" s="224"/>
      <c r="BI39" s="224"/>
      <c r="BJ39" s="224"/>
      <c r="BK39" s="224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4"/>
      <c r="CB39" s="224"/>
      <c r="CC39" s="224"/>
      <c r="CD39" s="224"/>
      <c r="CE39" s="224"/>
      <c r="CF39" s="224"/>
      <c r="CG39" s="224"/>
      <c r="CH39" s="224"/>
      <c r="CI39" s="224"/>
      <c r="CJ39" s="224"/>
      <c r="CK39" s="224"/>
      <c r="CL39" s="224"/>
      <c r="CM39" s="224"/>
      <c r="CN39" s="224"/>
      <c r="CO39" s="224"/>
      <c r="CP39" s="224"/>
      <c r="CQ39" s="224"/>
      <c r="CR39" s="224"/>
      <c r="CS39" s="224"/>
      <c r="CT39" s="224"/>
      <c r="CU39" s="224"/>
      <c r="CV39" s="224"/>
      <c r="CW39" s="224"/>
      <c r="CX39" s="224"/>
      <c r="CY39" s="224"/>
      <c r="CZ39" s="224"/>
      <c r="DA39" s="224"/>
      <c r="DB39" s="224"/>
      <c r="DC39" s="224"/>
      <c r="DD39" s="224"/>
      <c r="DE39" s="224"/>
      <c r="DF39" s="224"/>
      <c r="DG39" s="224"/>
      <c r="DH39" s="224"/>
      <c r="DI39" s="224"/>
      <c r="DJ39" s="224"/>
      <c r="DK39" s="224"/>
      <c r="DL39" s="224"/>
      <c r="DM39" s="224"/>
      <c r="DN39" s="224"/>
      <c r="DO39" s="224"/>
      <c r="DP39" s="224"/>
      <c r="DQ39" s="224"/>
      <c r="DR39" s="224"/>
      <c r="DS39" s="224"/>
      <c r="DT39" s="224"/>
      <c r="DU39" s="224"/>
      <c r="DV39" s="224"/>
      <c r="DW39" s="224"/>
      <c r="DX39" s="224"/>
      <c r="DY39" s="224"/>
      <c r="DZ39" s="224"/>
      <c r="EA39" s="224"/>
      <c r="EB39" s="224"/>
      <c r="EC39" s="224"/>
      <c r="ED39" s="224"/>
      <c r="EE39" s="224"/>
      <c r="EF39" s="224"/>
      <c r="EG39" s="224"/>
      <c r="EH39" s="224"/>
      <c r="EI39" s="224"/>
      <c r="EJ39" s="224"/>
      <c r="EK39" s="224"/>
      <c r="EL39" s="224"/>
      <c r="EM39" s="224"/>
      <c r="EN39" s="224"/>
      <c r="EO39" s="224"/>
      <c r="EP39" s="224"/>
      <c r="EQ39" s="224"/>
      <c r="ER39" s="224"/>
      <c r="ES39" s="224"/>
      <c r="ET39" s="224"/>
      <c r="EU39" s="224"/>
      <c r="EV39" s="224"/>
      <c r="EW39" s="224"/>
      <c r="EX39" s="224"/>
      <c r="EY39" s="224"/>
      <c r="EZ39" s="224"/>
      <c r="FA39" s="224"/>
      <c r="FB39" s="224"/>
      <c r="FC39" s="224"/>
      <c r="FD39" s="224"/>
      <c r="FE39" s="224"/>
      <c r="FF39" s="224"/>
      <c r="FG39" s="224"/>
      <c r="FH39" s="224"/>
      <c r="FI39" s="224"/>
      <c r="FJ39" s="224"/>
      <c r="FK39" s="224"/>
      <c r="FL39" s="224"/>
      <c r="FM39" s="224"/>
      <c r="FN39" s="224"/>
      <c r="FO39" s="224"/>
      <c r="FP39" s="224"/>
      <c r="FQ39" s="224"/>
      <c r="FR39" s="224"/>
      <c r="FS39" s="224"/>
      <c r="FT39" s="224"/>
      <c r="FU39" s="224"/>
      <c r="FV39" s="224"/>
      <c r="FW39" s="224"/>
      <c r="FX39" s="224"/>
      <c r="FY39" s="224"/>
      <c r="FZ39" s="224"/>
      <c r="GA39" s="224"/>
      <c r="GB39" s="224"/>
      <c r="GC39" s="224"/>
      <c r="GD39" s="224"/>
      <c r="GE39" s="224"/>
      <c r="GF39" s="224"/>
      <c r="GG39" s="224"/>
      <c r="GH39" s="224"/>
      <c r="GI39" s="224"/>
      <c r="GJ39" s="224"/>
      <c r="GK39" s="224"/>
      <c r="GL39" s="224"/>
      <c r="GM39" s="224"/>
      <c r="GN39" s="224"/>
      <c r="GO39" s="224"/>
      <c r="GP39" s="224"/>
      <c r="GQ39" s="224"/>
      <c r="GR39" s="224"/>
      <c r="GS39" s="224"/>
      <c r="GT39" s="224"/>
      <c r="GU39" s="224"/>
      <c r="GV39" s="224"/>
      <c r="GW39" s="224"/>
      <c r="GX39" s="224"/>
      <c r="GY39" s="224"/>
      <c r="GZ39" s="224"/>
      <c r="HA39" s="224"/>
      <c r="HB39" s="224"/>
      <c r="HC39" s="224"/>
      <c r="HD39" s="224"/>
      <c r="HE39" s="224"/>
      <c r="HF39" s="224"/>
      <c r="HG39" s="224"/>
      <c r="HH39" s="224"/>
      <c r="HI39" s="224"/>
      <c r="HJ39" s="224"/>
      <c r="HK39" s="224"/>
      <c r="HL39" s="224"/>
      <c r="HM39" s="224"/>
      <c r="HN39" s="224"/>
      <c r="HO39" s="224"/>
      <c r="HP39" s="224"/>
      <c r="HQ39" s="224"/>
      <c r="HR39" s="224"/>
      <c r="HS39" s="224"/>
      <c r="HT39" s="224"/>
      <c r="HU39" s="224"/>
      <c r="HV39" s="224"/>
      <c r="HW39" s="224"/>
      <c r="HX39" s="224"/>
      <c r="HY39" s="224"/>
      <c r="HZ39" s="224"/>
      <c r="IA39" s="224"/>
      <c r="IB39" s="224"/>
      <c r="IC39" s="224"/>
      <c r="ID39" s="224"/>
      <c r="IE39" s="224"/>
      <c r="IF39" s="224"/>
      <c r="IG39" s="224"/>
      <c r="IH39" s="224"/>
    </row>
    <row r="40" s="281" customFormat="1" ht="16.65" customHeight="1" spans="1:242">
      <c r="A40" s="243"/>
      <c r="B40" s="294"/>
      <c r="C40" s="294"/>
      <c r="D40" s="285"/>
      <c r="E40" s="243"/>
      <c r="F40" s="287"/>
      <c r="G40" s="295"/>
      <c r="H40" s="289"/>
      <c r="I40" s="269"/>
      <c r="J40" s="269"/>
      <c r="K40" s="269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  <c r="AL40" s="224"/>
      <c r="AM40" s="224"/>
      <c r="AN40" s="224"/>
      <c r="AO40" s="224"/>
      <c r="AP40" s="224"/>
      <c r="AQ40" s="224"/>
      <c r="AR40" s="224"/>
      <c r="AS40" s="224"/>
      <c r="AT40" s="224"/>
      <c r="AU40" s="224"/>
      <c r="AV40" s="224"/>
      <c r="AW40" s="224"/>
      <c r="AX40" s="224"/>
      <c r="AY40" s="224"/>
      <c r="AZ40" s="224"/>
      <c r="BA40" s="224"/>
      <c r="BB40" s="224"/>
      <c r="BC40" s="224"/>
      <c r="BD40" s="224"/>
      <c r="BE40" s="224"/>
      <c r="BF40" s="224"/>
      <c r="BG40" s="224"/>
      <c r="BH40" s="224"/>
      <c r="BI40" s="224"/>
      <c r="BJ40" s="224"/>
      <c r="BK40" s="224"/>
      <c r="BL40" s="224"/>
      <c r="BM40" s="224"/>
      <c r="BN40" s="224"/>
      <c r="BO40" s="224"/>
      <c r="BP40" s="224"/>
      <c r="BQ40" s="224"/>
      <c r="BR40" s="224"/>
      <c r="BS40" s="224"/>
      <c r="BT40" s="224"/>
      <c r="BU40" s="224"/>
      <c r="BV40" s="224"/>
      <c r="BW40" s="224"/>
      <c r="BX40" s="224"/>
      <c r="BY40" s="224"/>
      <c r="BZ40" s="224"/>
      <c r="CA40" s="224"/>
      <c r="CB40" s="224"/>
      <c r="CC40" s="224"/>
      <c r="CD40" s="224"/>
      <c r="CE40" s="224"/>
      <c r="CF40" s="224"/>
      <c r="CG40" s="224"/>
      <c r="CH40" s="224"/>
      <c r="CI40" s="224"/>
      <c r="CJ40" s="224"/>
      <c r="CK40" s="224"/>
      <c r="CL40" s="224"/>
      <c r="CM40" s="224"/>
      <c r="CN40" s="224"/>
      <c r="CO40" s="224"/>
      <c r="CP40" s="224"/>
      <c r="CQ40" s="224"/>
      <c r="CR40" s="224"/>
      <c r="CS40" s="224"/>
      <c r="CT40" s="224"/>
      <c r="CU40" s="224"/>
      <c r="CV40" s="224"/>
      <c r="CW40" s="224"/>
      <c r="CX40" s="224"/>
      <c r="CY40" s="224"/>
      <c r="CZ40" s="224"/>
      <c r="DA40" s="224"/>
      <c r="DB40" s="224"/>
      <c r="DC40" s="224"/>
      <c r="DD40" s="224"/>
      <c r="DE40" s="224"/>
      <c r="DF40" s="224"/>
      <c r="DG40" s="224"/>
      <c r="DH40" s="224"/>
      <c r="DI40" s="224"/>
      <c r="DJ40" s="224"/>
      <c r="DK40" s="224"/>
      <c r="DL40" s="224"/>
      <c r="DM40" s="224"/>
      <c r="DN40" s="224"/>
      <c r="DO40" s="224"/>
      <c r="DP40" s="224"/>
      <c r="DQ40" s="224"/>
      <c r="DR40" s="224"/>
      <c r="DS40" s="224"/>
      <c r="DT40" s="224"/>
      <c r="DU40" s="224"/>
      <c r="DV40" s="224"/>
      <c r="DW40" s="224"/>
      <c r="DX40" s="224"/>
      <c r="DY40" s="224"/>
      <c r="DZ40" s="224"/>
      <c r="EA40" s="224"/>
      <c r="EB40" s="224"/>
      <c r="EC40" s="224"/>
      <c r="ED40" s="224"/>
      <c r="EE40" s="224"/>
      <c r="EF40" s="224"/>
      <c r="EG40" s="224"/>
      <c r="EH40" s="224"/>
      <c r="EI40" s="224"/>
      <c r="EJ40" s="224"/>
      <c r="EK40" s="224"/>
      <c r="EL40" s="224"/>
      <c r="EM40" s="224"/>
      <c r="EN40" s="224"/>
      <c r="EO40" s="224"/>
      <c r="EP40" s="224"/>
      <c r="EQ40" s="224"/>
      <c r="ER40" s="224"/>
      <c r="ES40" s="224"/>
      <c r="ET40" s="224"/>
      <c r="EU40" s="224"/>
      <c r="EV40" s="224"/>
      <c r="EW40" s="224"/>
      <c r="EX40" s="224"/>
      <c r="EY40" s="224"/>
      <c r="EZ40" s="224"/>
      <c r="FA40" s="224"/>
      <c r="FB40" s="224"/>
      <c r="FC40" s="224"/>
      <c r="FD40" s="224"/>
      <c r="FE40" s="224"/>
      <c r="FF40" s="224"/>
      <c r="FG40" s="224"/>
      <c r="FH40" s="224"/>
      <c r="FI40" s="224"/>
      <c r="FJ40" s="224"/>
      <c r="FK40" s="224"/>
      <c r="FL40" s="224"/>
      <c r="FM40" s="224"/>
      <c r="FN40" s="224"/>
      <c r="FO40" s="224"/>
      <c r="FP40" s="224"/>
      <c r="FQ40" s="224"/>
      <c r="FR40" s="224"/>
      <c r="FS40" s="224"/>
      <c r="FT40" s="224"/>
      <c r="FU40" s="224"/>
      <c r="FV40" s="224"/>
      <c r="FW40" s="224"/>
      <c r="FX40" s="224"/>
      <c r="FY40" s="224"/>
      <c r="FZ40" s="224"/>
      <c r="GA40" s="224"/>
      <c r="GB40" s="224"/>
      <c r="GC40" s="224"/>
      <c r="GD40" s="224"/>
      <c r="GE40" s="224"/>
      <c r="GF40" s="224"/>
      <c r="GG40" s="224"/>
      <c r="GH40" s="224"/>
      <c r="GI40" s="224"/>
      <c r="GJ40" s="224"/>
      <c r="GK40" s="224"/>
      <c r="GL40" s="224"/>
      <c r="GM40" s="224"/>
      <c r="GN40" s="224"/>
      <c r="GO40" s="224"/>
      <c r="GP40" s="224"/>
      <c r="GQ40" s="224"/>
      <c r="GR40" s="224"/>
      <c r="GS40" s="224"/>
      <c r="GT40" s="224"/>
      <c r="GU40" s="224"/>
      <c r="GV40" s="224"/>
      <c r="GW40" s="224"/>
      <c r="GX40" s="224"/>
      <c r="GY40" s="224"/>
      <c r="GZ40" s="224"/>
      <c r="HA40" s="224"/>
      <c r="HB40" s="224"/>
      <c r="HC40" s="224"/>
      <c r="HD40" s="224"/>
      <c r="HE40" s="224"/>
      <c r="HF40" s="224"/>
      <c r="HG40" s="224"/>
      <c r="HH40" s="224"/>
      <c r="HI40" s="224"/>
      <c r="HJ40" s="224"/>
      <c r="HK40" s="224"/>
      <c r="HL40" s="224"/>
      <c r="HM40" s="224"/>
      <c r="HN40" s="224"/>
      <c r="HO40" s="224"/>
      <c r="HP40" s="224"/>
      <c r="HQ40" s="224"/>
      <c r="HR40" s="224"/>
      <c r="HS40" s="224"/>
      <c r="HT40" s="224"/>
      <c r="HU40" s="224"/>
      <c r="HV40" s="224"/>
      <c r="HW40" s="224"/>
      <c r="HX40" s="224"/>
      <c r="HY40" s="224"/>
      <c r="HZ40" s="224"/>
      <c r="IA40" s="224"/>
      <c r="IB40" s="224"/>
      <c r="IC40" s="224"/>
      <c r="ID40" s="224"/>
      <c r="IE40" s="224"/>
      <c r="IF40" s="224"/>
      <c r="IG40" s="224"/>
      <c r="IH40" s="224"/>
    </row>
    <row r="41" s="281" customFormat="1" ht="16.65" customHeight="1" spans="1:242">
      <c r="A41" s="243" t="s">
        <v>71</v>
      </c>
      <c r="B41" s="292">
        <f>B42+B66+B69+B73</f>
        <v>946437</v>
      </c>
      <c r="C41" s="292">
        <f>C42+C66+C69+C73</f>
        <v>34000</v>
      </c>
      <c r="D41" s="285">
        <f t="shared" ref="D41:D75" si="2">B41+C41</f>
        <v>980437</v>
      </c>
      <c r="E41" s="243" t="s">
        <v>72</v>
      </c>
      <c r="F41" s="292">
        <f>F42+F47+F49+F51+F53</f>
        <v>212819</v>
      </c>
      <c r="G41" s="295"/>
      <c r="H41" s="286">
        <f t="shared" ref="H41:H45" si="3">F41+G41</f>
        <v>212819</v>
      </c>
      <c r="I41" s="269"/>
      <c r="J41" s="269"/>
      <c r="K41" s="269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4"/>
      <c r="AO41" s="224"/>
      <c r="AP41" s="224"/>
      <c r="AQ41" s="224"/>
      <c r="AR41" s="224"/>
      <c r="AS41" s="224"/>
      <c r="AT41" s="224"/>
      <c r="AU41" s="224"/>
      <c r="AV41" s="224"/>
      <c r="AW41" s="224"/>
      <c r="AX41" s="224"/>
      <c r="AY41" s="224"/>
      <c r="AZ41" s="224"/>
      <c r="BA41" s="224"/>
      <c r="BB41" s="224"/>
      <c r="BC41" s="224"/>
      <c r="BD41" s="224"/>
      <c r="BE41" s="224"/>
      <c r="BF41" s="224"/>
      <c r="BG41" s="224"/>
      <c r="BH41" s="224"/>
      <c r="BI41" s="224"/>
      <c r="BJ41" s="224"/>
      <c r="BK41" s="224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4"/>
      <c r="BX41" s="224"/>
      <c r="BY41" s="224"/>
      <c r="BZ41" s="224"/>
      <c r="CA41" s="224"/>
      <c r="CB41" s="224"/>
      <c r="CC41" s="224"/>
      <c r="CD41" s="224"/>
      <c r="CE41" s="224"/>
      <c r="CF41" s="224"/>
      <c r="CG41" s="224"/>
      <c r="CH41" s="224"/>
      <c r="CI41" s="224"/>
      <c r="CJ41" s="224"/>
      <c r="CK41" s="224"/>
      <c r="CL41" s="224"/>
      <c r="CM41" s="224"/>
      <c r="CN41" s="224"/>
      <c r="CO41" s="224"/>
      <c r="CP41" s="224"/>
      <c r="CQ41" s="224"/>
      <c r="CR41" s="224"/>
      <c r="CS41" s="224"/>
      <c r="CT41" s="224"/>
      <c r="CU41" s="224"/>
      <c r="CV41" s="224"/>
      <c r="CW41" s="224"/>
      <c r="CX41" s="224"/>
      <c r="CY41" s="224"/>
      <c r="CZ41" s="224"/>
      <c r="DA41" s="224"/>
      <c r="DB41" s="224"/>
      <c r="DC41" s="224"/>
      <c r="DD41" s="224"/>
      <c r="DE41" s="224"/>
      <c r="DF41" s="224"/>
      <c r="DG41" s="224"/>
      <c r="DH41" s="224"/>
      <c r="DI41" s="224"/>
      <c r="DJ41" s="224"/>
      <c r="DK41" s="224"/>
      <c r="DL41" s="224"/>
      <c r="DM41" s="224"/>
      <c r="DN41" s="224"/>
      <c r="DO41" s="224"/>
      <c r="DP41" s="224"/>
      <c r="DQ41" s="224"/>
      <c r="DR41" s="224"/>
      <c r="DS41" s="224"/>
      <c r="DT41" s="224"/>
      <c r="DU41" s="224"/>
      <c r="DV41" s="224"/>
      <c r="DW41" s="224"/>
      <c r="DX41" s="224"/>
      <c r="DY41" s="224"/>
      <c r="DZ41" s="224"/>
      <c r="EA41" s="224"/>
      <c r="EB41" s="224"/>
      <c r="EC41" s="224"/>
      <c r="ED41" s="224"/>
      <c r="EE41" s="224"/>
      <c r="EF41" s="224"/>
      <c r="EG41" s="224"/>
      <c r="EH41" s="224"/>
      <c r="EI41" s="224"/>
      <c r="EJ41" s="224"/>
      <c r="EK41" s="224"/>
      <c r="EL41" s="224"/>
      <c r="EM41" s="224"/>
      <c r="EN41" s="224"/>
      <c r="EO41" s="224"/>
      <c r="EP41" s="224"/>
      <c r="EQ41" s="224"/>
      <c r="ER41" s="224"/>
      <c r="ES41" s="224"/>
      <c r="ET41" s="224"/>
      <c r="EU41" s="224"/>
      <c r="EV41" s="224"/>
      <c r="EW41" s="224"/>
      <c r="EX41" s="224"/>
      <c r="EY41" s="224"/>
      <c r="EZ41" s="224"/>
      <c r="FA41" s="224"/>
      <c r="FB41" s="224"/>
      <c r="FC41" s="224"/>
      <c r="FD41" s="224"/>
      <c r="FE41" s="224"/>
      <c r="FF41" s="224"/>
      <c r="FG41" s="224"/>
      <c r="FH41" s="224"/>
      <c r="FI41" s="224"/>
      <c r="FJ41" s="224"/>
      <c r="FK41" s="224"/>
      <c r="FL41" s="224"/>
      <c r="FM41" s="224"/>
      <c r="FN41" s="224"/>
      <c r="FO41" s="224"/>
      <c r="FP41" s="224"/>
      <c r="FQ41" s="224"/>
      <c r="FR41" s="224"/>
      <c r="FS41" s="224"/>
      <c r="FT41" s="224"/>
      <c r="FU41" s="224"/>
      <c r="FV41" s="224"/>
      <c r="FW41" s="224"/>
      <c r="FX41" s="224"/>
      <c r="FY41" s="224"/>
      <c r="FZ41" s="224"/>
      <c r="GA41" s="224"/>
      <c r="GB41" s="224"/>
      <c r="GC41" s="224"/>
      <c r="GD41" s="224"/>
      <c r="GE41" s="224"/>
      <c r="GF41" s="224"/>
      <c r="GG41" s="224"/>
      <c r="GH41" s="224"/>
      <c r="GI41" s="224"/>
      <c r="GJ41" s="224"/>
      <c r="GK41" s="224"/>
      <c r="GL41" s="224"/>
      <c r="GM41" s="224"/>
      <c r="GN41" s="224"/>
      <c r="GO41" s="224"/>
      <c r="GP41" s="224"/>
      <c r="GQ41" s="224"/>
      <c r="GR41" s="224"/>
      <c r="GS41" s="224"/>
      <c r="GT41" s="224"/>
      <c r="GU41" s="224"/>
      <c r="GV41" s="224"/>
      <c r="GW41" s="224"/>
      <c r="GX41" s="224"/>
      <c r="GY41" s="224"/>
      <c r="GZ41" s="224"/>
      <c r="HA41" s="224"/>
      <c r="HB41" s="224"/>
      <c r="HC41" s="224"/>
      <c r="HD41" s="224"/>
      <c r="HE41" s="224"/>
      <c r="HF41" s="224"/>
      <c r="HG41" s="224"/>
      <c r="HH41" s="224"/>
      <c r="HI41" s="224"/>
      <c r="HJ41" s="224"/>
      <c r="HK41" s="224"/>
      <c r="HL41" s="224"/>
      <c r="HM41" s="224"/>
      <c r="HN41" s="224"/>
      <c r="HO41" s="224"/>
      <c r="HP41" s="224"/>
      <c r="HQ41" s="224"/>
      <c r="HR41" s="224"/>
      <c r="HS41" s="224"/>
      <c r="HT41" s="224"/>
      <c r="HU41" s="224"/>
      <c r="HV41" s="224"/>
      <c r="HW41" s="224"/>
      <c r="HX41" s="224"/>
      <c r="HY41" s="224"/>
      <c r="HZ41" s="224"/>
      <c r="IA41" s="224"/>
      <c r="IB41" s="224"/>
      <c r="IC41" s="224"/>
      <c r="ID41" s="224"/>
      <c r="IE41" s="224"/>
      <c r="IF41" s="224"/>
      <c r="IG41" s="224"/>
      <c r="IH41" s="224"/>
    </row>
    <row r="42" s="281" customFormat="1" ht="16.65" customHeight="1" spans="1:242">
      <c r="A42" s="266" t="s">
        <v>73</v>
      </c>
      <c r="B42" s="287">
        <f>B43+B47+B65</f>
        <v>677296</v>
      </c>
      <c r="C42" s="287">
        <f>C43+C47+C65</f>
        <v>0</v>
      </c>
      <c r="D42" s="290">
        <f t="shared" si="2"/>
        <v>677296</v>
      </c>
      <c r="E42" s="266" t="s">
        <v>74</v>
      </c>
      <c r="F42" s="287">
        <f>SUM(F43:F45)</f>
        <v>129671</v>
      </c>
      <c r="G42" s="266"/>
      <c r="H42" s="289">
        <f t="shared" si="3"/>
        <v>129671</v>
      </c>
      <c r="I42" s="269"/>
      <c r="J42" s="269"/>
      <c r="K42" s="269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4"/>
      <c r="AV42" s="224"/>
      <c r="AW42" s="224"/>
      <c r="AX42" s="224"/>
      <c r="AY42" s="224"/>
      <c r="AZ42" s="224"/>
      <c r="BA42" s="224"/>
      <c r="BB42" s="224"/>
      <c r="BC42" s="224"/>
      <c r="BD42" s="224"/>
      <c r="BE42" s="224"/>
      <c r="BF42" s="224"/>
      <c r="BG42" s="224"/>
      <c r="BH42" s="224"/>
      <c r="BI42" s="224"/>
      <c r="BJ42" s="224"/>
      <c r="BK42" s="224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  <c r="CJ42" s="224"/>
      <c r="CK42" s="224"/>
      <c r="CL42" s="224"/>
      <c r="CM42" s="224"/>
      <c r="CN42" s="224"/>
      <c r="CO42" s="224"/>
      <c r="CP42" s="224"/>
      <c r="CQ42" s="224"/>
      <c r="CR42" s="224"/>
      <c r="CS42" s="224"/>
      <c r="CT42" s="224"/>
      <c r="CU42" s="224"/>
      <c r="CV42" s="224"/>
      <c r="CW42" s="224"/>
      <c r="CX42" s="224"/>
      <c r="CY42" s="224"/>
      <c r="CZ42" s="224"/>
      <c r="DA42" s="224"/>
      <c r="DB42" s="224"/>
      <c r="DC42" s="224"/>
      <c r="DD42" s="224"/>
      <c r="DE42" s="224"/>
      <c r="DF42" s="224"/>
      <c r="DG42" s="224"/>
      <c r="DH42" s="224"/>
      <c r="DI42" s="224"/>
      <c r="DJ42" s="224"/>
      <c r="DK42" s="224"/>
      <c r="DL42" s="224"/>
      <c r="DM42" s="224"/>
      <c r="DN42" s="224"/>
      <c r="DO42" s="224"/>
      <c r="DP42" s="224"/>
      <c r="DQ42" s="224"/>
      <c r="DR42" s="224"/>
      <c r="DS42" s="224"/>
      <c r="DT42" s="224"/>
      <c r="DU42" s="224"/>
      <c r="DV42" s="224"/>
      <c r="DW42" s="224"/>
      <c r="DX42" s="224"/>
      <c r="DY42" s="224"/>
      <c r="DZ42" s="224"/>
      <c r="EA42" s="224"/>
      <c r="EB42" s="224"/>
      <c r="EC42" s="224"/>
      <c r="ED42" s="224"/>
      <c r="EE42" s="224"/>
      <c r="EF42" s="224"/>
      <c r="EG42" s="224"/>
      <c r="EH42" s="224"/>
      <c r="EI42" s="224"/>
      <c r="EJ42" s="224"/>
      <c r="EK42" s="224"/>
      <c r="EL42" s="224"/>
      <c r="EM42" s="224"/>
      <c r="EN42" s="224"/>
      <c r="EO42" s="224"/>
      <c r="EP42" s="224"/>
      <c r="EQ42" s="224"/>
      <c r="ER42" s="224"/>
      <c r="ES42" s="224"/>
      <c r="ET42" s="224"/>
      <c r="EU42" s="224"/>
      <c r="EV42" s="224"/>
      <c r="EW42" s="224"/>
      <c r="EX42" s="224"/>
      <c r="EY42" s="224"/>
      <c r="EZ42" s="224"/>
      <c r="FA42" s="224"/>
      <c r="FB42" s="224"/>
      <c r="FC42" s="224"/>
      <c r="FD42" s="224"/>
      <c r="FE42" s="224"/>
      <c r="FF42" s="224"/>
      <c r="FG42" s="224"/>
      <c r="FH42" s="224"/>
      <c r="FI42" s="224"/>
      <c r="FJ42" s="224"/>
      <c r="FK42" s="224"/>
      <c r="FL42" s="224"/>
      <c r="FM42" s="224"/>
      <c r="FN42" s="224"/>
      <c r="FO42" s="224"/>
      <c r="FP42" s="224"/>
      <c r="FQ42" s="224"/>
      <c r="FR42" s="224"/>
      <c r="FS42" s="224"/>
      <c r="FT42" s="224"/>
      <c r="FU42" s="224"/>
      <c r="FV42" s="224"/>
      <c r="FW42" s="224"/>
      <c r="FX42" s="224"/>
      <c r="FY42" s="224"/>
      <c r="FZ42" s="224"/>
      <c r="GA42" s="224"/>
      <c r="GB42" s="224"/>
      <c r="GC42" s="224"/>
      <c r="GD42" s="224"/>
      <c r="GE42" s="224"/>
      <c r="GF42" s="224"/>
      <c r="GG42" s="224"/>
      <c r="GH42" s="224"/>
      <c r="GI42" s="224"/>
      <c r="GJ42" s="224"/>
      <c r="GK42" s="224"/>
      <c r="GL42" s="224"/>
      <c r="GM42" s="224"/>
      <c r="GN42" s="224"/>
      <c r="GO42" s="224"/>
      <c r="GP42" s="224"/>
      <c r="GQ42" s="224"/>
      <c r="GR42" s="224"/>
      <c r="GS42" s="224"/>
      <c r="GT42" s="224"/>
      <c r="GU42" s="224"/>
      <c r="GV42" s="224"/>
      <c r="GW42" s="224"/>
      <c r="GX42" s="224"/>
      <c r="GY42" s="224"/>
      <c r="GZ42" s="224"/>
      <c r="HA42" s="224"/>
      <c r="HB42" s="224"/>
      <c r="HC42" s="224"/>
      <c r="HD42" s="224"/>
      <c r="HE42" s="224"/>
      <c r="HF42" s="224"/>
      <c r="HG42" s="224"/>
      <c r="HH42" s="224"/>
      <c r="HI42" s="224"/>
      <c r="HJ42" s="224"/>
      <c r="HK42" s="224"/>
      <c r="HL42" s="224"/>
      <c r="HM42" s="224"/>
      <c r="HN42" s="224"/>
      <c r="HO42" s="224"/>
      <c r="HP42" s="224"/>
      <c r="HQ42" s="224"/>
      <c r="HR42" s="224"/>
      <c r="HS42" s="224"/>
      <c r="HT42" s="224"/>
      <c r="HU42" s="224"/>
      <c r="HV42" s="224"/>
      <c r="HW42" s="224"/>
      <c r="HX42" s="224"/>
      <c r="HY42" s="224"/>
      <c r="HZ42" s="224"/>
      <c r="IA42" s="224"/>
      <c r="IB42" s="224"/>
      <c r="IC42" s="224"/>
      <c r="ID42" s="224"/>
      <c r="IE42" s="224"/>
      <c r="IF42" s="224"/>
      <c r="IG42" s="224"/>
      <c r="IH42" s="224"/>
    </row>
    <row r="43" s="281" customFormat="1" ht="16.65" customHeight="1" spans="1:242">
      <c r="A43" s="263" t="s">
        <v>75</v>
      </c>
      <c r="B43" s="287">
        <f>SUM(B44:B46)</f>
        <v>51275</v>
      </c>
      <c r="C43" s="287"/>
      <c r="D43" s="290">
        <f t="shared" si="2"/>
        <v>51275</v>
      </c>
      <c r="E43" s="266" t="s">
        <v>76</v>
      </c>
      <c r="F43" s="287">
        <v>16642</v>
      </c>
      <c r="G43" s="266"/>
      <c r="H43" s="289">
        <f t="shared" si="3"/>
        <v>16642</v>
      </c>
      <c r="I43" s="269"/>
      <c r="J43" s="269"/>
      <c r="K43" s="269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  <c r="AL43" s="224"/>
      <c r="AM43" s="224"/>
      <c r="AN43" s="224"/>
      <c r="AO43" s="224"/>
      <c r="AP43" s="224"/>
      <c r="AQ43" s="224"/>
      <c r="AR43" s="224"/>
      <c r="AS43" s="224"/>
      <c r="AT43" s="224"/>
      <c r="AU43" s="224"/>
      <c r="AV43" s="224"/>
      <c r="AW43" s="224"/>
      <c r="AX43" s="224"/>
      <c r="AY43" s="224"/>
      <c r="AZ43" s="224"/>
      <c r="BA43" s="224"/>
      <c r="BB43" s="224"/>
      <c r="BC43" s="224"/>
      <c r="BD43" s="224"/>
      <c r="BE43" s="224"/>
      <c r="BF43" s="224"/>
      <c r="BG43" s="224"/>
      <c r="BH43" s="224"/>
      <c r="BI43" s="224"/>
      <c r="BJ43" s="224"/>
      <c r="BK43" s="224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/>
      <c r="CA43" s="224"/>
      <c r="CB43" s="224"/>
      <c r="CC43" s="224"/>
      <c r="CD43" s="224"/>
      <c r="CE43" s="224"/>
      <c r="CF43" s="224"/>
      <c r="CG43" s="224"/>
      <c r="CH43" s="224"/>
      <c r="CI43" s="224"/>
      <c r="CJ43" s="224"/>
      <c r="CK43" s="224"/>
      <c r="CL43" s="224"/>
      <c r="CM43" s="224"/>
      <c r="CN43" s="224"/>
      <c r="CO43" s="224"/>
      <c r="CP43" s="224"/>
      <c r="CQ43" s="224"/>
      <c r="CR43" s="224"/>
      <c r="CS43" s="224"/>
      <c r="CT43" s="224"/>
      <c r="CU43" s="224"/>
      <c r="CV43" s="224"/>
      <c r="CW43" s="224"/>
      <c r="CX43" s="224"/>
      <c r="CY43" s="224"/>
      <c r="CZ43" s="224"/>
      <c r="DA43" s="224"/>
      <c r="DB43" s="224"/>
      <c r="DC43" s="224"/>
      <c r="DD43" s="224"/>
      <c r="DE43" s="224"/>
      <c r="DF43" s="224"/>
      <c r="DG43" s="224"/>
      <c r="DH43" s="224"/>
      <c r="DI43" s="224"/>
      <c r="DJ43" s="224"/>
      <c r="DK43" s="224"/>
      <c r="DL43" s="224"/>
      <c r="DM43" s="224"/>
      <c r="DN43" s="224"/>
      <c r="DO43" s="224"/>
      <c r="DP43" s="224"/>
      <c r="DQ43" s="224"/>
      <c r="DR43" s="224"/>
      <c r="DS43" s="224"/>
      <c r="DT43" s="224"/>
      <c r="DU43" s="224"/>
      <c r="DV43" s="224"/>
      <c r="DW43" s="224"/>
      <c r="DX43" s="224"/>
      <c r="DY43" s="224"/>
      <c r="DZ43" s="224"/>
      <c r="EA43" s="224"/>
      <c r="EB43" s="224"/>
      <c r="EC43" s="224"/>
      <c r="ED43" s="224"/>
      <c r="EE43" s="224"/>
      <c r="EF43" s="224"/>
      <c r="EG43" s="224"/>
      <c r="EH43" s="224"/>
      <c r="EI43" s="224"/>
      <c r="EJ43" s="224"/>
      <c r="EK43" s="224"/>
      <c r="EL43" s="224"/>
      <c r="EM43" s="224"/>
      <c r="EN43" s="224"/>
      <c r="EO43" s="224"/>
      <c r="EP43" s="224"/>
      <c r="EQ43" s="224"/>
      <c r="ER43" s="224"/>
      <c r="ES43" s="224"/>
      <c r="ET43" s="224"/>
      <c r="EU43" s="224"/>
      <c r="EV43" s="224"/>
      <c r="EW43" s="224"/>
      <c r="EX43" s="224"/>
      <c r="EY43" s="224"/>
      <c r="EZ43" s="224"/>
      <c r="FA43" s="224"/>
      <c r="FB43" s="224"/>
      <c r="FC43" s="224"/>
      <c r="FD43" s="224"/>
      <c r="FE43" s="224"/>
      <c r="FF43" s="224"/>
      <c r="FG43" s="224"/>
      <c r="FH43" s="224"/>
      <c r="FI43" s="224"/>
      <c r="FJ43" s="224"/>
      <c r="FK43" s="224"/>
      <c r="FL43" s="224"/>
      <c r="FM43" s="224"/>
      <c r="FN43" s="224"/>
      <c r="FO43" s="224"/>
      <c r="FP43" s="224"/>
      <c r="FQ43" s="224"/>
      <c r="FR43" s="224"/>
      <c r="FS43" s="224"/>
      <c r="FT43" s="224"/>
      <c r="FU43" s="224"/>
      <c r="FV43" s="224"/>
      <c r="FW43" s="224"/>
      <c r="FX43" s="224"/>
      <c r="FY43" s="224"/>
      <c r="FZ43" s="224"/>
      <c r="GA43" s="224"/>
      <c r="GB43" s="224"/>
      <c r="GC43" s="224"/>
      <c r="GD43" s="224"/>
      <c r="GE43" s="224"/>
      <c r="GF43" s="224"/>
      <c r="GG43" s="224"/>
      <c r="GH43" s="224"/>
      <c r="GI43" s="224"/>
      <c r="GJ43" s="224"/>
      <c r="GK43" s="224"/>
      <c r="GL43" s="224"/>
      <c r="GM43" s="224"/>
      <c r="GN43" s="224"/>
      <c r="GO43" s="224"/>
      <c r="GP43" s="224"/>
      <c r="GQ43" s="224"/>
      <c r="GR43" s="224"/>
      <c r="GS43" s="224"/>
      <c r="GT43" s="224"/>
      <c r="GU43" s="224"/>
      <c r="GV43" s="224"/>
      <c r="GW43" s="224"/>
      <c r="GX43" s="224"/>
      <c r="GY43" s="224"/>
      <c r="GZ43" s="224"/>
      <c r="HA43" s="224"/>
      <c r="HB43" s="224"/>
      <c r="HC43" s="224"/>
      <c r="HD43" s="224"/>
      <c r="HE43" s="224"/>
      <c r="HF43" s="224"/>
      <c r="HG43" s="224"/>
      <c r="HH43" s="224"/>
      <c r="HI43" s="224"/>
      <c r="HJ43" s="224"/>
      <c r="HK43" s="224"/>
      <c r="HL43" s="224"/>
      <c r="HM43" s="224"/>
      <c r="HN43" s="224"/>
      <c r="HO43" s="224"/>
      <c r="HP43" s="224"/>
      <c r="HQ43" s="224"/>
      <c r="HR43" s="224"/>
      <c r="HS43" s="224"/>
      <c r="HT43" s="224"/>
      <c r="HU43" s="224"/>
      <c r="HV43" s="224"/>
      <c r="HW43" s="224"/>
      <c r="HX43" s="224"/>
      <c r="HY43" s="224"/>
      <c r="HZ43" s="224"/>
      <c r="IA43" s="224"/>
      <c r="IB43" s="224"/>
      <c r="IC43" s="224"/>
      <c r="ID43" s="224"/>
      <c r="IE43" s="224"/>
      <c r="IF43" s="224"/>
      <c r="IG43" s="224"/>
      <c r="IH43" s="224"/>
    </row>
    <row r="44" s="281" customFormat="1" ht="16.65" customHeight="1" spans="1:242">
      <c r="A44" s="263" t="s">
        <v>77</v>
      </c>
      <c r="B44" s="259">
        <v>49313</v>
      </c>
      <c r="C44" s="259"/>
      <c r="D44" s="290">
        <f t="shared" si="2"/>
        <v>49313</v>
      </c>
      <c r="E44" s="266" t="s">
        <v>78</v>
      </c>
      <c r="F44" s="287">
        <v>7094</v>
      </c>
      <c r="G44" s="266"/>
      <c r="H44" s="289">
        <f t="shared" si="3"/>
        <v>7094</v>
      </c>
      <c r="I44" s="269"/>
      <c r="J44" s="269"/>
      <c r="K44" s="269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  <c r="AL44" s="224"/>
      <c r="AM44" s="224"/>
      <c r="AN44" s="224"/>
      <c r="AO44" s="224"/>
      <c r="AP44" s="224"/>
      <c r="AQ44" s="224"/>
      <c r="AR44" s="224"/>
      <c r="AS44" s="224"/>
      <c r="AT44" s="224"/>
      <c r="AU44" s="224"/>
      <c r="AV44" s="224"/>
      <c r="AW44" s="224"/>
      <c r="AX44" s="224"/>
      <c r="AY44" s="224"/>
      <c r="AZ44" s="224"/>
      <c r="BA44" s="224"/>
      <c r="BB44" s="224"/>
      <c r="BC44" s="224"/>
      <c r="BD44" s="224"/>
      <c r="BE44" s="224"/>
      <c r="BF44" s="224"/>
      <c r="BG44" s="224"/>
      <c r="BH44" s="224"/>
      <c r="BI44" s="224"/>
      <c r="BJ44" s="224"/>
      <c r="BK44" s="224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  <c r="BV44" s="224"/>
      <c r="BW44" s="224"/>
      <c r="BX44" s="224"/>
      <c r="BY44" s="224"/>
      <c r="BZ44" s="224"/>
      <c r="CA44" s="224"/>
      <c r="CB44" s="224"/>
      <c r="CC44" s="224"/>
      <c r="CD44" s="224"/>
      <c r="CE44" s="224"/>
      <c r="CF44" s="224"/>
      <c r="CG44" s="224"/>
      <c r="CH44" s="224"/>
      <c r="CI44" s="224"/>
      <c r="CJ44" s="224"/>
      <c r="CK44" s="224"/>
      <c r="CL44" s="224"/>
      <c r="CM44" s="224"/>
      <c r="CN44" s="224"/>
      <c r="CO44" s="224"/>
      <c r="CP44" s="224"/>
      <c r="CQ44" s="224"/>
      <c r="CR44" s="224"/>
      <c r="CS44" s="224"/>
      <c r="CT44" s="224"/>
      <c r="CU44" s="224"/>
      <c r="CV44" s="224"/>
      <c r="CW44" s="224"/>
      <c r="CX44" s="224"/>
      <c r="CY44" s="224"/>
      <c r="CZ44" s="224"/>
      <c r="DA44" s="224"/>
      <c r="DB44" s="224"/>
      <c r="DC44" s="224"/>
      <c r="DD44" s="224"/>
      <c r="DE44" s="224"/>
      <c r="DF44" s="224"/>
      <c r="DG44" s="224"/>
      <c r="DH44" s="224"/>
      <c r="DI44" s="224"/>
      <c r="DJ44" s="224"/>
      <c r="DK44" s="224"/>
      <c r="DL44" s="224"/>
      <c r="DM44" s="224"/>
      <c r="DN44" s="224"/>
      <c r="DO44" s="224"/>
      <c r="DP44" s="224"/>
      <c r="DQ44" s="224"/>
      <c r="DR44" s="224"/>
      <c r="DS44" s="224"/>
      <c r="DT44" s="224"/>
      <c r="DU44" s="224"/>
      <c r="DV44" s="224"/>
      <c r="DW44" s="224"/>
      <c r="DX44" s="224"/>
      <c r="DY44" s="224"/>
      <c r="DZ44" s="224"/>
      <c r="EA44" s="224"/>
      <c r="EB44" s="224"/>
      <c r="EC44" s="224"/>
      <c r="ED44" s="224"/>
      <c r="EE44" s="224"/>
      <c r="EF44" s="224"/>
      <c r="EG44" s="224"/>
      <c r="EH44" s="224"/>
      <c r="EI44" s="224"/>
      <c r="EJ44" s="224"/>
      <c r="EK44" s="224"/>
      <c r="EL44" s="224"/>
      <c r="EM44" s="224"/>
      <c r="EN44" s="224"/>
      <c r="EO44" s="224"/>
      <c r="EP44" s="224"/>
      <c r="EQ44" s="224"/>
      <c r="ER44" s="224"/>
      <c r="ES44" s="224"/>
      <c r="ET44" s="224"/>
      <c r="EU44" s="224"/>
      <c r="EV44" s="224"/>
      <c r="EW44" s="224"/>
      <c r="EX44" s="224"/>
      <c r="EY44" s="224"/>
      <c r="EZ44" s="224"/>
      <c r="FA44" s="224"/>
      <c r="FB44" s="224"/>
      <c r="FC44" s="224"/>
      <c r="FD44" s="224"/>
      <c r="FE44" s="224"/>
      <c r="FF44" s="224"/>
      <c r="FG44" s="224"/>
      <c r="FH44" s="224"/>
      <c r="FI44" s="224"/>
      <c r="FJ44" s="224"/>
      <c r="FK44" s="224"/>
      <c r="FL44" s="224"/>
      <c r="FM44" s="224"/>
      <c r="FN44" s="224"/>
      <c r="FO44" s="224"/>
      <c r="FP44" s="224"/>
      <c r="FQ44" s="224"/>
      <c r="FR44" s="224"/>
      <c r="FS44" s="224"/>
      <c r="FT44" s="224"/>
      <c r="FU44" s="224"/>
      <c r="FV44" s="224"/>
      <c r="FW44" s="224"/>
      <c r="FX44" s="224"/>
      <c r="FY44" s="224"/>
      <c r="FZ44" s="224"/>
      <c r="GA44" s="224"/>
      <c r="GB44" s="224"/>
      <c r="GC44" s="224"/>
      <c r="GD44" s="224"/>
      <c r="GE44" s="224"/>
      <c r="GF44" s="224"/>
      <c r="GG44" s="224"/>
      <c r="GH44" s="224"/>
      <c r="GI44" s="224"/>
      <c r="GJ44" s="224"/>
      <c r="GK44" s="224"/>
      <c r="GL44" s="224"/>
      <c r="GM44" s="224"/>
      <c r="GN44" s="224"/>
      <c r="GO44" s="224"/>
      <c r="GP44" s="224"/>
      <c r="GQ44" s="224"/>
      <c r="GR44" s="224"/>
      <c r="GS44" s="224"/>
      <c r="GT44" s="224"/>
      <c r="GU44" s="224"/>
      <c r="GV44" s="224"/>
      <c r="GW44" s="224"/>
      <c r="GX44" s="224"/>
      <c r="GY44" s="224"/>
      <c r="GZ44" s="224"/>
      <c r="HA44" s="224"/>
      <c r="HB44" s="224"/>
      <c r="HC44" s="224"/>
      <c r="HD44" s="224"/>
      <c r="HE44" s="224"/>
      <c r="HF44" s="224"/>
      <c r="HG44" s="224"/>
      <c r="HH44" s="224"/>
      <c r="HI44" s="224"/>
      <c r="HJ44" s="224"/>
      <c r="HK44" s="224"/>
      <c r="HL44" s="224"/>
      <c r="HM44" s="224"/>
      <c r="HN44" s="224"/>
      <c r="HO44" s="224"/>
      <c r="HP44" s="224"/>
      <c r="HQ44" s="224"/>
      <c r="HR44" s="224"/>
      <c r="HS44" s="224"/>
      <c r="HT44" s="224"/>
      <c r="HU44" s="224"/>
      <c r="HV44" s="224"/>
      <c r="HW44" s="224"/>
      <c r="HX44" s="224"/>
      <c r="HY44" s="224"/>
      <c r="HZ44" s="224"/>
      <c r="IA44" s="224"/>
      <c r="IB44" s="224"/>
      <c r="IC44" s="224"/>
      <c r="ID44" s="224"/>
      <c r="IE44" s="224"/>
      <c r="IF44" s="224"/>
      <c r="IG44" s="224"/>
      <c r="IH44" s="224"/>
    </row>
    <row r="45" s="281" customFormat="1" ht="16.65" customHeight="1" spans="1:242">
      <c r="A45" s="263" t="s">
        <v>79</v>
      </c>
      <c r="B45" s="259">
        <v>1962</v>
      </c>
      <c r="C45" s="259"/>
      <c r="D45" s="290">
        <f t="shared" si="2"/>
        <v>1962</v>
      </c>
      <c r="E45" s="266" t="s">
        <v>80</v>
      </c>
      <c r="F45" s="287">
        <v>105935</v>
      </c>
      <c r="G45" s="266"/>
      <c r="H45" s="289">
        <f t="shared" si="3"/>
        <v>105935</v>
      </c>
      <c r="I45" s="269"/>
      <c r="J45" s="269"/>
      <c r="K45" s="269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  <c r="AL45" s="224"/>
      <c r="AM45" s="224"/>
      <c r="AN45" s="224"/>
      <c r="AO45" s="224"/>
      <c r="AP45" s="224"/>
      <c r="AQ45" s="224"/>
      <c r="AR45" s="224"/>
      <c r="AS45" s="224"/>
      <c r="AT45" s="224"/>
      <c r="AU45" s="224"/>
      <c r="AV45" s="224"/>
      <c r="AW45" s="224"/>
      <c r="AX45" s="224"/>
      <c r="AY45" s="224"/>
      <c r="AZ45" s="224"/>
      <c r="BA45" s="224"/>
      <c r="BB45" s="224"/>
      <c r="BC45" s="224"/>
      <c r="BD45" s="224"/>
      <c r="BE45" s="224"/>
      <c r="BF45" s="224"/>
      <c r="BG45" s="224"/>
      <c r="BH45" s="224"/>
      <c r="BI45" s="224"/>
      <c r="BJ45" s="224"/>
      <c r="BK45" s="224"/>
      <c r="BL45" s="224"/>
      <c r="BM45" s="224"/>
      <c r="BN45" s="224"/>
      <c r="BO45" s="224"/>
      <c r="BP45" s="224"/>
      <c r="BQ45" s="224"/>
      <c r="BR45" s="224"/>
      <c r="BS45" s="224"/>
      <c r="BT45" s="224"/>
      <c r="BU45" s="224"/>
      <c r="BV45" s="224"/>
      <c r="BW45" s="224"/>
      <c r="BX45" s="224"/>
      <c r="BY45" s="224"/>
      <c r="BZ45" s="224"/>
      <c r="CA45" s="224"/>
      <c r="CB45" s="224"/>
      <c r="CC45" s="224"/>
      <c r="CD45" s="224"/>
      <c r="CE45" s="224"/>
      <c r="CF45" s="224"/>
      <c r="CG45" s="224"/>
      <c r="CH45" s="224"/>
      <c r="CI45" s="224"/>
      <c r="CJ45" s="224"/>
      <c r="CK45" s="224"/>
      <c r="CL45" s="224"/>
      <c r="CM45" s="224"/>
      <c r="CN45" s="224"/>
      <c r="CO45" s="224"/>
      <c r="CP45" s="224"/>
      <c r="CQ45" s="224"/>
      <c r="CR45" s="224"/>
      <c r="CS45" s="224"/>
      <c r="CT45" s="224"/>
      <c r="CU45" s="224"/>
      <c r="CV45" s="224"/>
      <c r="CW45" s="224"/>
      <c r="CX45" s="224"/>
      <c r="CY45" s="224"/>
      <c r="CZ45" s="224"/>
      <c r="DA45" s="224"/>
      <c r="DB45" s="224"/>
      <c r="DC45" s="224"/>
      <c r="DD45" s="224"/>
      <c r="DE45" s="224"/>
      <c r="DF45" s="224"/>
      <c r="DG45" s="224"/>
      <c r="DH45" s="224"/>
      <c r="DI45" s="224"/>
      <c r="DJ45" s="224"/>
      <c r="DK45" s="224"/>
      <c r="DL45" s="224"/>
      <c r="DM45" s="224"/>
      <c r="DN45" s="224"/>
      <c r="DO45" s="224"/>
      <c r="DP45" s="224"/>
      <c r="DQ45" s="224"/>
      <c r="DR45" s="224"/>
      <c r="DS45" s="224"/>
      <c r="DT45" s="224"/>
      <c r="DU45" s="224"/>
      <c r="DV45" s="224"/>
      <c r="DW45" s="224"/>
      <c r="DX45" s="224"/>
      <c r="DY45" s="224"/>
      <c r="DZ45" s="224"/>
      <c r="EA45" s="224"/>
      <c r="EB45" s="224"/>
      <c r="EC45" s="224"/>
      <c r="ED45" s="224"/>
      <c r="EE45" s="224"/>
      <c r="EF45" s="224"/>
      <c r="EG45" s="224"/>
      <c r="EH45" s="224"/>
      <c r="EI45" s="224"/>
      <c r="EJ45" s="224"/>
      <c r="EK45" s="224"/>
      <c r="EL45" s="224"/>
      <c r="EM45" s="224"/>
      <c r="EN45" s="224"/>
      <c r="EO45" s="224"/>
      <c r="EP45" s="224"/>
      <c r="EQ45" s="224"/>
      <c r="ER45" s="224"/>
      <c r="ES45" s="224"/>
      <c r="ET45" s="224"/>
      <c r="EU45" s="224"/>
      <c r="EV45" s="224"/>
      <c r="EW45" s="224"/>
      <c r="EX45" s="224"/>
      <c r="EY45" s="224"/>
      <c r="EZ45" s="224"/>
      <c r="FA45" s="224"/>
      <c r="FB45" s="224"/>
      <c r="FC45" s="224"/>
      <c r="FD45" s="224"/>
      <c r="FE45" s="224"/>
      <c r="FF45" s="224"/>
      <c r="FG45" s="224"/>
      <c r="FH45" s="224"/>
      <c r="FI45" s="224"/>
      <c r="FJ45" s="224"/>
      <c r="FK45" s="224"/>
      <c r="FL45" s="224"/>
      <c r="FM45" s="224"/>
      <c r="FN45" s="224"/>
      <c r="FO45" s="224"/>
      <c r="FP45" s="224"/>
      <c r="FQ45" s="224"/>
      <c r="FR45" s="224"/>
      <c r="FS45" s="224"/>
      <c r="FT45" s="224"/>
      <c r="FU45" s="224"/>
      <c r="FV45" s="224"/>
      <c r="FW45" s="224"/>
      <c r="FX45" s="224"/>
      <c r="FY45" s="224"/>
      <c r="FZ45" s="224"/>
      <c r="GA45" s="224"/>
      <c r="GB45" s="224"/>
      <c r="GC45" s="224"/>
      <c r="GD45" s="224"/>
      <c r="GE45" s="224"/>
      <c r="GF45" s="224"/>
      <c r="GG45" s="224"/>
      <c r="GH45" s="224"/>
      <c r="GI45" s="224"/>
      <c r="GJ45" s="224"/>
      <c r="GK45" s="224"/>
      <c r="GL45" s="224"/>
      <c r="GM45" s="224"/>
      <c r="GN45" s="224"/>
      <c r="GO45" s="224"/>
      <c r="GP45" s="224"/>
      <c r="GQ45" s="224"/>
      <c r="GR45" s="224"/>
      <c r="GS45" s="224"/>
      <c r="GT45" s="224"/>
      <c r="GU45" s="224"/>
      <c r="GV45" s="224"/>
      <c r="GW45" s="224"/>
      <c r="GX45" s="224"/>
      <c r="GY45" s="224"/>
      <c r="GZ45" s="224"/>
      <c r="HA45" s="224"/>
      <c r="HB45" s="224"/>
      <c r="HC45" s="224"/>
      <c r="HD45" s="224"/>
      <c r="HE45" s="224"/>
      <c r="HF45" s="224"/>
      <c r="HG45" s="224"/>
      <c r="HH45" s="224"/>
      <c r="HI45" s="224"/>
      <c r="HJ45" s="224"/>
      <c r="HK45" s="224"/>
      <c r="HL45" s="224"/>
      <c r="HM45" s="224"/>
      <c r="HN45" s="224"/>
      <c r="HO45" s="224"/>
      <c r="HP45" s="224"/>
      <c r="HQ45" s="224"/>
      <c r="HR45" s="224"/>
      <c r="HS45" s="224"/>
      <c r="HT45" s="224"/>
      <c r="HU45" s="224"/>
      <c r="HV45" s="224"/>
      <c r="HW45" s="224"/>
      <c r="HX45" s="224"/>
      <c r="HY45" s="224"/>
      <c r="HZ45" s="224"/>
      <c r="IA45" s="224"/>
      <c r="IB45" s="224"/>
      <c r="IC45" s="224"/>
      <c r="ID45" s="224"/>
      <c r="IE45" s="224"/>
      <c r="IF45" s="224"/>
      <c r="IG45" s="224"/>
      <c r="IH45" s="224"/>
    </row>
    <row r="46" s="281" customFormat="1" ht="16.65" customHeight="1" spans="1:242">
      <c r="A46" s="263" t="s">
        <v>81</v>
      </c>
      <c r="B46" s="259"/>
      <c r="C46" s="259"/>
      <c r="D46" s="290">
        <f t="shared" si="2"/>
        <v>0</v>
      </c>
      <c r="E46" s="266"/>
      <c r="F46" s="287"/>
      <c r="G46" s="266"/>
      <c r="H46" s="289"/>
      <c r="I46" s="269"/>
      <c r="J46" s="269"/>
      <c r="K46" s="269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24"/>
      <c r="AO46" s="224"/>
      <c r="AP46" s="224"/>
      <c r="AQ46" s="224"/>
      <c r="AR46" s="224"/>
      <c r="AS46" s="224"/>
      <c r="AT46" s="224"/>
      <c r="AU46" s="224"/>
      <c r="AV46" s="224"/>
      <c r="AW46" s="224"/>
      <c r="AX46" s="224"/>
      <c r="AY46" s="224"/>
      <c r="AZ46" s="224"/>
      <c r="BA46" s="224"/>
      <c r="BB46" s="224"/>
      <c r="BC46" s="224"/>
      <c r="BD46" s="224"/>
      <c r="BE46" s="224"/>
      <c r="BF46" s="224"/>
      <c r="BG46" s="224"/>
      <c r="BH46" s="224"/>
      <c r="BI46" s="224"/>
      <c r="BJ46" s="224"/>
      <c r="BK46" s="224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  <c r="CM46" s="224"/>
      <c r="CN46" s="224"/>
      <c r="CO46" s="224"/>
      <c r="CP46" s="224"/>
      <c r="CQ46" s="224"/>
      <c r="CR46" s="224"/>
      <c r="CS46" s="224"/>
      <c r="CT46" s="224"/>
      <c r="CU46" s="224"/>
      <c r="CV46" s="224"/>
      <c r="CW46" s="224"/>
      <c r="CX46" s="224"/>
      <c r="CY46" s="224"/>
      <c r="CZ46" s="224"/>
      <c r="DA46" s="224"/>
      <c r="DB46" s="224"/>
      <c r="DC46" s="224"/>
      <c r="DD46" s="224"/>
      <c r="DE46" s="224"/>
      <c r="DF46" s="224"/>
      <c r="DG46" s="224"/>
      <c r="DH46" s="224"/>
      <c r="DI46" s="224"/>
      <c r="DJ46" s="224"/>
      <c r="DK46" s="224"/>
      <c r="DL46" s="224"/>
      <c r="DM46" s="224"/>
      <c r="DN46" s="224"/>
      <c r="DO46" s="224"/>
      <c r="DP46" s="224"/>
      <c r="DQ46" s="224"/>
      <c r="DR46" s="224"/>
      <c r="DS46" s="224"/>
      <c r="DT46" s="224"/>
      <c r="DU46" s="224"/>
      <c r="DV46" s="224"/>
      <c r="DW46" s="224"/>
      <c r="DX46" s="224"/>
      <c r="DY46" s="224"/>
      <c r="DZ46" s="224"/>
      <c r="EA46" s="224"/>
      <c r="EB46" s="224"/>
      <c r="EC46" s="224"/>
      <c r="ED46" s="224"/>
      <c r="EE46" s="224"/>
      <c r="EF46" s="224"/>
      <c r="EG46" s="224"/>
      <c r="EH46" s="224"/>
      <c r="EI46" s="224"/>
      <c r="EJ46" s="224"/>
      <c r="EK46" s="224"/>
      <c r="EL46" s="224"/>
      <c r="EM46" s="224"/>
      <c r="EN46" s="224"/>
      <c r="EO46" s="224"/>
      <c r="EP46" s="224"/>
      <c r="EQ46" s="224"/>
      <c r="ER46" s="224"/>
      <c r="ES46" s="224"/>
      <c r="ET46" s="224"/>
      <c r="EU46" s="224"/>
      <c r="EV46" s="224"/>
      <c r="EW46" s="224"/>
      <c r="EX46" s="224"/>
      <c r="EY46" s="224"/>
      <c r="EZ46" s="224"/>
      <c r="FA46" s="224"/>
      <c r="FB46" s="224"/>
      <c r="FC46" s="224"/>
      <c r="FD46" s="224"/>
      <c r="FE46" s="224"/>
      <c r="FF46" s="224"/>
      <c r="FG46" s="224"/>
      <c r="FH46" s="224"/>
      <c r="FI46" s="224"/>
      <c r="FJ46" s="224"/>
      <c r="FK46" s="224"/>
      <c r="FL46" s="224"/>
      <c r="FM46" s="224"/>
      <c r="FN46" s="224"/>
      <c r="FO46" s="224"/>
      <c r="FP46" s="224"/>
      <c r="FQ46" s="224"/>
      <c r="FR46" s="224"/>
      <c r="FS46" s="224"/>
      <c r="FT46" s="224"/>
      <c r="FU46" s="224"/>
      <c r="FV46" s="224"/>
      <c r="FW46" s="224"/>
      <c r="FX46" s="224"/>
      <c r="FY46" s="224"/>
      <c r="FZ46" s="224"/>
      <c r="GA46" s="224"/>
      <c r="GB46" s="224"/>
      <c r="GC46" s="224"/>
      <c r="GD46" s="224"/>
      <c r="GE46" s="224"/>
      <c r="GF46" s="224"/>
      <c r="GG46" s="224"/>
      <c r="GH46" s="224"/>
      <c r="GI46" s="224"/>
      <c r="GJ46" s="224"/>
      <c r="GK46" s="224"/>
      <c r="GL46" s="224"/>
      <c r="GM46" s="224"/>
      <c r="GN46" s="224"/>
      <c r="GO46" s="224"/>
      <c r="GP46" s="224"/>
      <c r="GQ46" s="224"/>
      <c r="GR46" s="224"/>
      <c r="GS46" s="224"/>
      <c r="GT46" s="224"/>
      <c r="GU46" s="224"/>
      <c r="GV46" s="224"/>
      <c r="GW46" s="224"/>
      <c r="GX46" s="224"/>
      <c r="GY46" s="224"/>
      <c r="GZ46" s="224"/>
      <c r="HA46" s="224"/>
      <c r="HB46" s="224"/>
      <c r="HC46" s="224"/>
      <c r="HD46" s="224"/>
      <c r="HE46" s="224"/>
      <c r="HF46" s="224"/>
      <c r="HG46" s="224"/>
      <c r="HH46" s="224"/>
      <c r="HI46" s="224"/>
      <c r="HJ46" s="224"/>
      <c r="HK46" s="224"/>
      <c r="HL46" s="224"/>
      <c r="HM46" s="224"/>
      <c r="HN46" s="224"/>
      <c r="HO46" s="224"/>
      <c r="HP46" s="224"/>
      <c r="HQ46" s="224"/>
      <c r="HR46" s="224"/>
      <c r="HS46" s="224"/>
      <c r="HT46" s="224"/>
      <c r="HU46" s="224"/>
      <c r="HV46" s="224"/>
      <c r="HW46" s="224"/>
      <c r="HX46" s="224"/>
      <c r="HY46" s="224"/>
      <c r="HZ46" s="224"/>
      <c r="IA46" s="224"/>
      <c r="IB46" s="224"/>
      <c r="IC46" s="224"/>
      <c r="ID46" s="224"/>
      <c r="IE46" s="224"/>
      <c r="IF46" s="224"/>
      <c r="IG46" s="224"/>
      <c r="IH46" s="224"/>
    </row>
    <row r="47" s="281" customFormat="1" ht="16.65" customHeight="1" spans="1:242">
      <c r="A47" s="263" t="s">
        <v>82</v>
      </c>
      <c r="B47" s="287">
        <f>SUM(B48:B64)</f>
        <v>355256</v>
      </c>
      <c r="C47" s="287">
        <f>SUM(C48:C64)</f>
        <v>0</v>
      </c>
      <c r="D47" s="290">
        <f t="shared" si="2"/>
        <v>355256</v>
      </c>
      <c r="E47" s="266" t="s">
        <v>83</v>
      </c>
      <c r="F47" s="287"/>
      <c r="G47" s="266"/>
      <c r="H47" s="289"/>
      <c r="I47" s="269"/>
      <c r="J47" s="269"/>
      <c r="K47" s="269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224"/>
      <c r="AQ47" s="224"/>
      <c r="AR47" s="224"/>
      <c r="AS47" s="224"/>
      <c r="AT47" s="224"/>
      <c r="AU47" s="224"/>
      <c r="AV47" s="224"/>
      <c r="AW47" s="224"/>
      <c r="AX47" s="224"/>
      <c r="AY47" s="224"/>
      <c r="AZ47" s="224"/>
      <c r="BA47" s="224"/>
      <c r="BB47" s="224"/>
      <c r="BC47" s="224"/>
      <c r="BD47" s="224"/>
      <c r="BE47" s="224"/>
      <c r="BF47" s="224"/>
      <c r="BG47" s="224"/>
      <c r="BH47" s="224"/>
      <c r="BI47" s="224"/>
      <c r="BJ47" s="224"/>
      <c r="BK47" s="224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  <c r="CJ47" s="224"/>
      <c r="CK47" s="224"/>
      <c r="CL47" s="224"/>
      <c r="CM47" s="224"/>
      <c r="CN47" s="224"/>
      <c r="CO47" s="224"/>
      <c r="CP47" s="224"/>
      <c r="CQ47" s="224"/>
      <c r="CR47" s="224"/>
      <c r="CS47" s="224"/>
      <c r="CT47" s="224"/>
      <c r="CU47" s="224"/>
      <c r="CV47" s="224"/>
      <c r="CW47" s="224"/>
      <c r="CX47" s="224"/>
      <c r="CY47" s="224"/>
      <c r="CZ47" s="224"/>
      <c r="DA47" s="224"/>
      <c r="DB47" s="224"/>
      <c r="DC47" s="224"/>
      <c r="DD47" s="224"/>
      <c r="DE47" s="224"/>
      <c r="DF47" s="224"/>
      <c r="DG47" s="224"/>
      <c r="DH47" s="224"/>
      <c r="DI47" s="224"/>
      <c r="DJ47" s="224"/>
      <c r="DK47" s="224"/>
      <c r="DL47" s="224"/>
      <c r="DM47" s="224"/>
      <c r="DN47" s="224"/>
      <c r="DO47" s="224"/>
      <c r="DP47" s="224"/>
      <c r="DQ47" s="224"/>
      <c r="DR47" s="224"/>
      <c r="DS47" s="224"/>
      <c r="DT47" s="224"/>
      <c r="DU47" s="224"/>
      <c r="DV47" s="224"/>
      <c r="DW47" s="224"/>
      <c r="DX47" s="224"/>
      <c r="DY47" s="224"/>
      <c r="DZ47" s="224"/>
      <c r="EA47" s="224"/>
      <c r="EB47" s="224"/>
      <c r="EC47" s="224"/>
      <c r="ED47" s="224"/>
      <c r="EE47" s="224"/>
      <c r="EF47" s="224"/>
      <c r="EG47" s="224"/>
      <c r="EH47" s="224"/>
      <c r="EI47" s="224"/>
      <c r="EJ47" s="224"/>
      <c r="EK47" s="224"/>
      <c r="EL47" s="224"/>
      <c r="EM47" s="224"/>
      <c r="EN47" s="224"/>
      <c r="EO47" s="224"/>
      <c r="EP47" s="224"/>
      <c r="EQ47" s="224"/>
      <c r="ER47" s="224"/>
      <c r="ES47" s="224"/>
      <c r="ET47" s="224"/>
      <c r="EU47" s="224"/>
      <c r="EV47" s="224"/>
      <c r="EW47" s="224"/>
      <c r="EX47" s="224"/>
      <c r="EY47" s="224"/>
      <c r="EZ47" s="224"/>
      <c r="FA47" s="224"/>
      <c r="FB47" s="224"/>
      <c r="FC47" s="224"/>
      <c r="FD47" s="224"/>
      <c r="FE47" s="224"/>
      <c r="FF47" s="224"/>
      <c r="FG47" s="224"/>
      <c r="FH47" s="224"/>
      <c r="FI47" s="224"/>
      <c r="FJ47" s="224"/>
      <c r="FK47" s="224"/>
      <c r="FL47" s="224"/>
      <c r="FM47" s="224"/>
      <c r="FN47" s="224"/>
      <c r="FO47" s="224"/>
      <c r="FP47" s="224"/>
      <c r="FQ47" s="224"/>
      <c r="FR47" s="224"/>
      <c r="FS47" s="224"/>
      <c r="FT47" s="224"/>
      <c r="FU47" s="224"/>
      <c r="FV47" s="224"/>
      <c r="FW47" s="224"/>
      <c r="FX47" s="224"/>
      <c r="FY47" s="224"/>
      <c r="FZ47" s="224"/>
      <c r="GA47" s="224"/>
      <c r="GB47" s="224"/>
      <c r="GC47" s="224"/>
      <c r="GD47" s="224"/>
      <c r="GE47" s="224"/>
      <c r="GF47" s="224"/>
      <c r="GG47" s="224"/>
      <c r="GH47" s="224"/>
      <c r="GI47" s="224"/>
      <c r="GJ47" s="224"/>
      <c r="GK47" s="224"/>
      <c r="GL47" s="224"/>
      <c r="GM47" s="224"/>
      <c r="GN47" s="224"/>
      <c r="GO47" s="224"/>
      <c r="GP47" s="224"/>
      <c r="GQ47" s="224"/>
      <c r="GR47" s="224"/>
      <c r="GS47" s="224"/>
      <c r="GT47" s="224"/>
      <c r="GU47" s="224"/>
      <c r="GV47" s="224"/>
      <c r="GW47" s="224"/>
      <c r="GX47" s="224"/>
      <c r="GY47" s="224"/>
      <c r="GZ47" s="224"/>
      <c r="HA47" s="224"/>
      <c r="HB47" s="224"/>
      <c r="HC47" s="224"/>
      <c r="HD47" s="224"/>
      <c r="HE47" s="224"/>
      <c r="HF47" s="224"/>
      <c r="HG47" s="224"/>
      <c r="HH47" s="224"/>
      <c r="HI47" s="224"/>
      <c r="HJ47" s="224"/>
      <c r="HK47" s="224"/>
      <c r="HL47" s="224"/>
      <c r="HM47" s="224"/>
      <c r="HN47" s="224"/>
      <c r="HO47" s="224"/>
      <c r="HP47" s="224"/>
      <c r="HQ47" s="224"/>
      <c r="HR47" s="224"/>
      <c r="HS47" s="224"/>
      <c r="HT47" s="224"/>
      <c r="HU47" s="224"/>
      <c r="HV47" s="224"/>
      <c r="HW47" s="224"/>
      <c r="HX47" s="224"/>
      <c r="HY47" s="224"/>
      <c r="HZ47" s="224"/>
      <c r="IA47" s="224"/>
      <c r="IB47" s="224"/>
      <c r="IC47" s="224"/>
      <c r="ID47" s="224"/>
      <c r="IE47" s="224"/>
      <c r="IF47" s="224"/>
      <c r="IG47" s="224"/>
      <c r="IH47" s="224"/>
    </row>
    <row r="48" s="281" customFormat="1" ht="16.65" customHeight="1" spans="1:242">
      <c r="A48" s="263" t="s">
        <v>84</v>
      </c>
      <c r="B48" s="287">
        <v>81841</v>
      </c>
      <c r="C48" s="287"/>
      <c r="D48" s="290">
        <f t="shared" si="2"/>
        <v>81841</v>
      </c>
      <c r="E48" s="266"/>
      <c r="F48" s="287"/>
      <c r="G48" s="266"/>
      <c r="H48" s="289"/>
      <c r="I48" s="269"/>
      <c r="J48" s="269"/>
      <c r="K48" s="269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24"/>
      <c r="AO48" s="224"/>
      <c r="AP48" s="224"/>
      <c r="AQ48" s="224"/>
      <c r="AR48" s="224"/>
      <c r="AS48" s="224"/>
      <c r="AT48" s="224"/>
      <c r="AU48" s="224"/>
      <c r="AV48" s="224"/>
      <c r="AW48" s="224"/>
      <c r="AX48" s="224"/>
      <c r="AY48" s="224"/>
      <c r="AZ48" s="224"/>
      <c r="BA48" s="224"/>
      <c r="BB48" s="224"/>
      <c r="BC48" s="224"/>
      <c r="BD48" s="224"/>
      <c r="BE48" s="224"/>
      <c r="BF48" s="224"/>
      <c r="BG48" s="224"/>
      <c r="BH48" s="224"/>
      <c r="BI48" s="224"/>
      <c r="BJ48" s="224"/>
      <c r="BK48" s="224"/>
      <c r="BL48" s="224"/>
      <c r="BM48" s="224"/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24"/>
      <c r="CB48" s="224"/>
      <c r="CC48" s="224"/>
      <c r="CD48" s="224"/>
      <c r="CE48" s="224"/>
      <c r="CF48" s="224"/>
      <c r="CG48" s="224"/>
      <c r="CH48" s="224"/>
      <c r="CI48" s="224"/>
      <c r="CJ48" s="224"/>
      <c r="CK48" s="224"/>
      <c r="CL48" s="224"/>
      <c r="CM48" s="224"/>
      <c r="CN48" s="224"/>
      <c r="CO48" s="224"/>
      <c r="CP48" s="224"/>
      <c r="CQ48" s="224"/>
      <c r="CR48" s="224"/>
      <c r="CS48" s="224"/>
      <c r="CT48" s="224"/>
      <c r="CU48" s="224"/>
      <c r="CV48" s="224"/>
      <c r="CW48" s="224"/>
      <c r="CX48" s="224"/>
      <c r="CY48" s="224"/>
      <c r="CZ48" s="224"/>
      <c r="DA48" s="224"/>
      <c r="DB48" s="224"/>
      <c r="DC48" s="224"/>
      <c r="DD48" s="224"/>
      <c r="DE48" s="224"/>
      <c r="DF48" s="224"/>
      <c r="DG48" s="224"/>
      <c r="DH48" s="224"/>
      <c r="DI48" s="224"/>
      <c r="DJ48" s="224"/>
      <c r="DK48" s="224"/>
      <c r="DL48" s="224"/>
      <c r="DM48" s="224"/>
      <c r="DN48" s="224"/>
      <c r="DO48" s="224"/>
      <c r="DP48" s="224"/>
      <c r="DQ48" s="224"/>
      <c r="DR48" s="224"/>
      <c r="DS48" s="224"/>
      <c r="DT48" s="224"/>
      <c r="DU48" s="224"/>
      <c r="DV48" s="224"/>
      <c r="DW48" s="224"/>
      <c r="DX48" s="224"/>
      <c r="DY48" s="224"/>
      <c r="DZ48" s="224"/>
      <c r="EA48" s="224"/>
      <c r="EB48" s="224"/>
      <c r="EC48" s="224"/>
      <c r="ED48" s="224"/>
      <c r="EE48" s="224"/>
      <c r="EF48" s="224"/>
      <c r="EG48" s="224"/>
      <c r="EH48" s="224"/>
      <c r="EI48" s="224"/>
      <c r="EJ48" s="224"/>
      <c r="EK48" s="224"/>
      <c r="EL48" s="224"/>
      <c r="EM48" s="224"/>
      <c r="EN48" s="224"/>
      <c r="EO48" s="224"/>
      <c r="EP48" s="224"/>
      <c r="EQ48" s="224"/>
      <c r="ER48" s="224"/>
      <c r="ES48" s="224"/>
      <c r="ET48" s="224"/>
      <c r="EU48" s="224"/>
      <c r="EV48" s="224"/>
      <c r="EW48" s="224"/>
      <c r="EX48" s="224"/>
      <c r="EY48" s="224"/>
      <c r="EZ48" s="224"/>
      <c r="FA48" s="224"/>
      <c r="FB48" s="224"/>
      <c r="FC48" s="224"/>
      <c r="FD48" s="224"/>
      <c r="FE48" s="224"/>
      <c r="FF48" s="224"/>
      <c r="FG48" s="224"/>
      <c r="FH48" s="224"/>
      <c r="FI48" s="224"/>
      <c r="FJ48" s="224"/>
      <c r="FK48" s="224"/>
      <c r="FL48" s="224"/>
      <c r="FM48" s="224"/>
      <c r="FN48" s="224"/>
      <c r="FO48" s="224"/>
      <c r="FP48" s="224"/>
      <c r="FQ48" s="224"/>
      <c r="FR48" s="224"/>
      <c r="FS48" s="224"/>
      <c r="FT48" s="224"/>
      <c r="FU48" s="224"/>
      <c r="FV48" s="224"/>
      <c r="FW48" s="224"/>
      <c r="FX48" s="224"/>
      <c r="FY48" s="224"/>
      <c r="FZ48" s="224"/>
      <c r="GA48" s="224"/>
      <c r="GB48" s="224"/>
      <c r="GC48" s="224"/>
      <c r="GD48" s="224"/>
      <c r="GE48" s="224"/>
      <c r="GF48" s="224"/>
      <c r="GG48" s="224"/>
      <c r="GH48" s="224"/>
      <c r="GI48" s="224"/>
      <c r="GJ48" s="224"/>
      <c r="GK48" s="224"/>
      <c r="GL48" s="224"/>
      <c r="GM48" s="224"/>
      <c r="GN48" s="224"/>
      <c r="GO48" s="224"/>
      <c r="GP48" s="224"/>
      <c r="GQ48" s="224"/>
      <c r="GR48" s="224"/>
      <c r="GS48" s="224"/>
      <c r="GT48" s="224"/>
      <c r="GU48" s="224"/>
      <c r="GV48" s="224"/>
      <c r="GW48" s="224"/>
      <c r="GX48" s="224"/>
      <c r="GY48" s="224"/>
      <c r="GZ48" s="224"/>
      <c r="HA48" s="224"/>
      <c r="HB48" s="224"/>
      <c r="HC48" s="224"/>
      <c r="HD48" s="224"/>
      <c r="HE48" s="224"/>
      <c r="HF48" s="224"/>
      <c r="HG48" s="224"/>
      <c r="HH48" s="224"/>
      <c r="HI48" s="224"/>
      <c r="HJ48" s="224"/>
      <c r="HK48" s="224"/>
      <c r="HL48" s="224"/>
      <c r="HM48" s="224"/>
      <c r="HN48" s="224"/>
      <c r="HO48" s="224"/>
      <c r="HP48" s="224"/>
      <c r="HQ48" s="224"/>
      <c r="HR48" s="224"/>
      <c r="HS48" s="224"/>
      <c r="HT48" s="224"/>
      <c r="HU48" s="224"/>
      <c r="HV48" s="224"/>
      <c r="HW48" s="224"/>
      <c r="HX48" s="224"/>
      <c r="HY48" s="224"/>
      <c r="HZ48" s="224"/>
      <c r="IA48" s="224"/>
      <c r="IB48" s="224"/>
      <c r="IC48" s="224"/>
      <c r="ID48" s="224"/>
      <c r="IE48" s="224"/>
      <c r="IF48" s="224"/>
      <c r="IG48" s="224"/>
      <c r="IH48" s="224"/>
    </row>
    <row r="49" s="281" customFormat="1" ht="16.65" customHeight="1" spans="1:242">
      <c r="A49" s="263" t="s">
        <v>85</v>
      </c>
      <c r="B49" s="287">
        <v>64442</v>
      </c>
      <c r="C49" s="287"/>
      <c r="D49" s="290">
        <f t="shared" si="2"/>
        <v>64442</v>
      </c>
      <c r="E49" s="263" t="s">
        <v>86</v>
      </c>
      <c r="F49" s="287"/>
      <c r="G49" s="263"/>
      <c r="H49" s="289"/>
      <c r="I49" s="269"/>
      <c r="J49" s="269"/>
      <c r="K49" s="269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  <c r="AL49" s="224"/>
      <c r="AM49" s="224"/>
      <c r="AN49" s="224"/>
      <c r="AO49" s="224"/>
      <c r="AP49" s="224"/>
      <c r="AQ49" s="224"/>
      <c r="AR49" s="224"/>
      <c r="AS49" s="224"/>
      <c r="AT49" s="224"/>
      <c r="AU49" s="224"/>
      <c r="AV49" s="224"/>
      <c r="AW49" s="224"/>
      <c r="AX49" s="224"/>
      <c r="AY49" s="224"/>
      <c r="AZ49" s="224"/>
      <c r="BA49" s="224"/>
      <c r="BB49" s="224"/>
      <c r="BC49" s="224"/>
      <c r="BD49" s="224"/>
      <c r="BE49" s="224"/>
      <c r="BF49" s="224"/>
      <c r="BG49" s="224"/>
      <c r="BH49" s="224"/>
      <c r="BI49" s="224"/>
      <c r="BJ49" s="224"/>
      <c r="BK49" s="224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4"/>
      <c r="CB49" s="224"/>
      <c r="CC49" s="224"/>
      <c r="CD49" s="224"/>
      <c r="CE49" s="224"/>
      <c r="CF49" s="224"/>
      <c r="CG49" s="224"/>
      <c r="CH49" s="224"/>
      <c r="CI49" s="224"/>
      <c r="CJ49" s="224"/>
      <c r="CK49" s="224"/>
      <c r="CL49" s="224"/>
      <c r="CM49" s="224"/>
      <c r="CN49" s="224"/>
      <c r="CO49" s="224"/>
      <c r="CP49" s="224"/>
      <c r="CQ49" s="224"/>
      <c r="CR49" s="224"/>
      <c r="CS49" s="224"/>
      <c r="CT49" s="224"/>
      <c r="CU49" s="224"/>
      <c r="CV49" s="224"/>
      <c r="CW49" s="224"/>
      <c r="CX49" s="224"/>
      <c r="CY49" s="224"/>
      <c r="CZ49" s="224"/>
      <c r="DA49" s="224"/>
      <c r="DB49" s="224"/>
      <c r="DC49" s="224"/>
      <c r="DD49" s="224"/>
      <c r="DE49" s="224"/>
      <c r="DF49" s="224"/>
      <c r="DG49" s="224"/>
      <c r="DH49" s="224"/>
      <c r="DI49" s="224"/>
      <c r="DJ49" s="224"/>
      <c r="DK49" s="224"/>
      <c r="DL49" s="224"/>
      <c r="DM49" s="224"/>
      <c r="DN49" s="224"/>
      <c r="DO49" s="224"/>
      <c r="DP49" s="224"/>
      <c r="DQ49" s="224"/>
      <c r="DR49" s="224"/>
      <c r="DS49" s="224"/>
      <c r="DT49" s="224"/>
      <c r="DU49" s="224"/>
      <c r="DV49" s="224"/>
      <c r="DW49" s="224"/>
      <c r="DX49" s="224"/>
      <c r="DY49" s="224"/>
      <c r="DZ49" s="224"/>
      <c r="EA49" s="224"/>
      <c r="EB49" s="224"/>
      <c r="EC49" s="224"/>
      <c r="ED49" s="224"/>
      <c r="EE49" s="224"/>
      <c r="EF49" s="224"/>
      <c r="EG49" s="224"/>
      <c r="EH49" s="224"/>
      <c r="EI49" s="224"/>
      <c r="EJ49" s="224"/>
      <c r="EK49" s="224"/>
      <c r="EL49" s="224"/>
      <c r="EM49" s="224"/>
      <c r="EN49" s="224"/>
      <c r="EO49" s="224"/>
      <c r="EP49" s="224"/>
      <c r="EQ49" s="224"/>
      <c r="ER49" s="224"/>
      <c r="ES49" s="224"/>
      <c r="ET49" s="224"/>
      <c r="EU49" s="224"/>
      <c r="EV49" s="224"/>
      <c r="EW49" s="224"/>
      <c r="EX49" s="224"/>
      <c r="EY49" s="224"/>
      <c r="EZ49" s="224"/>
      <c r="FA49" s="224"/>
      <c r="FB49" s="224"/>
      <c r="FC49" s="224"/>
      <c r="FD49" s="224"/>
      <c r="FE49" s="224"/>
      <c r="FF49" s="224"/>
      <c r="FG49" s="224"/>
      <c r="FH49" s="224"/>
      <c r="FI49" s="224"/>
      <c r="FJ49" s="224"/>
      <c r="FK49" s="224"/>
      <c r="FL49" s="224"/>
      <c r="FM49" s="224"/>
      <c r="FN49" s="224"/>
      <c r="FO49" s="224"/>
      <c r="FP49" s="224"/>
      <c r="FQ49" s="224"/>
      <c r="FR49" s="224"/>
      <c r="FS49" s="224"/>
      <c r="FT49" s="224"/>
      <c r="FU49" s="224"/>
      <c r="FV49" s="224"/>
      <c r="FW49" s="224"/>
      <c r="FX49" s="224"/>
      <c r="FY49" s="224"/>
      <c r="FZ49" s="224"/>
      <c r="GA49" s="224"/>
      <c r="GB49" s="224"/>
      <c r="GC49" s="224"/>
      <c r="GD49" s="224"/>
      <c r="GE49" s="224"/>
      <c r="GF49" s="224"/>
      <c r="GG49" s="224"/>
      <c r="GH49" s="224"/>
      <c r="GI49" s="224"/>
      <c r="GJ49" s="224"/>
      <c r="GK49" s="224"/>
      <c r="GL49" s="224"/>
      <c r="GM49" s="224"/>
      <c r="GN49" s="224"/>
      <c r="GO49" s="224"/>
      <c r="GP49" s="224"/>
      <c r="GQ49" s="224"/>
      <c r="GR49" s="224"/>
      <c r="GS49" s="224"/>
      <c r="GT49" s="224"/>
      <c r="GU49" s="224"/>
      <c r="GV49" s="224"/>
      <c r="GW49" s="224"/>
      <c r="GX49" s="224"/>
      <c r="GY49" s="224"/>
      <c r="GZ49" s="224"/>
      <c r="HA49" s="224"/>
      <c r="HB49" s="224"/>
      <c r="HC49" s="224"/>
      <c r="HD49" s="224"/>
      <c r="HE49" s="224"/>
      <c r="HF49" s="224"/>
      <c r="HG49" s="224"/>
      <c r="HH49" s="224"/>
      <c r="HI49" s="224"/>
      <c r="HJ49" s="224"/>
      <c r="HK49" s="224"/>
      <c r="HL49" s="224"/>
      <c r="HM49" s="224"/>
      <c r="HN49" s="224"/>
      <c r="HO49" s="224"/>
      <c r="HP49" s="224"/>
      <c r="HQ49" s="224"/>
      <c r="HR49" s="224"/>
      <c r="HS49" s="224"/>
      <c r="HT49" s="224"/>
      <c r="HU49" s="224"/>
      <c r="HV49" s="224"/>
      <c r="HW49" s="224"/>
      <c r="HX49" s="224"/>
      <c r="HY49" s="224"/>
      <c r="HZ49" s="224"/>
      <c r="IA49" s="224"/>
      <c r="IB49" s="224"/>
      <c r="IC49" s="224"/>
      <c r="ID49" s="224"/>
      <c r="IE49" s="224"/>
      <c r="IF49" s="224"/>
      <c r="IG49" s="224"/>
      <c r="IH49" s="224"/>
    </row>
    <row r="50" s="281" customFormat="1" ht="16.65" customHeight="1" spans="1:242">
      <c r="A50" s="263" t="s">
        <v>87</v>
      </c>
      <c r="B50" s="287">
        <v>9305</v>
      </c>
      <c r="C50" s="287"/>
      <c r="D50" s="290">
        <f t="shared" si="2"/>
        <v>9305</v>
      </c>
      <c r="E50" s="266"/>
      <c r="F50" s="287"/>
      <c r="G50" s="266"/>
      <c r="H50" s="289"/>
      <c r="I50" s="269"/>
      <c r="J50" s="269"/>
      <c r="K50" s="269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  <c r="AL50" s="224"/>
      <c r="AM50" s="224"/>
      <c r="AN50" s="224"/>
      <c r="AO50" s="224"/>
      <c r="AP50" s="224"/>
      <c r="AQ50" s="224"/>
      <c r="AR50" s="224"/>
      <c r="AS50" s="224"/>
      <c r="AT50" s="224"/>
      <c r="AU50" s="224"/>
      <c r="AV50" s="224"/>
      <c r="AW50" s="224"/>
      <c r="AX50" s="224"/>
      <c r="AY50" s="224"/>
      <c r="AZ50" s="224"/>
      <c r="BA50" s="224"/>
      <c r="BB50" s="224"/>
      <c r="BC50" s="224"/>
      <c r="BD50" s="224"/>
      <c r="BE50" s="224"/>
      <c r="BF50" s="224"/>
      <c r="BG50" s="224"/>
      <c r="BH50" s="224"/>
      <c r="BI50" s="224"/>
      <c r="BJ50" s="224"/>
      <c r="BK50" s="224"/>
      <c r="BL50" s="224"/>
      <c r="BM50" s="224"/>
      <c r="BN50" s="224"/>
      <c r="BO50" s="224"/>
      <c r="BP50" s="224"/>
      <c r="BQ50" s="224"/>
      <c r="BR50" s="224"/>
      <c r="BS50" s="224"/>
      <c r="BT50" s="224"/>
      <c r="BU50" s="224"/>
      <c r="BV50" s="224"/>
      <c r="BW50" s="224"/>
      <c r="BX50" s="224"/>
      <c r="BY50" s="224"/>
      <c r="BZ50" s="224"/>
      <c r="CA50" s="224"/>
      <c r="CB50" s="224"/>
      <c r="CC50" s="224"/>
      <c r="CD50" s="224"/>
      <c r="CE50" s="224"/>
      <c r="CF50" s="224"/>
      <c r="CG50" s="224"/>
      <c r="CH50" s="224"/>
      <c r="CI50" s="224"/>
      <c r="CJ50" s="224"/>
      <c r="CK50" s="224"/>
      <c r="CL50" s="224"/>
      <c r="CM50" s="224"/>
      <c r="CN50" s="224"/>
      <c r="CO50" s="224"/>
      <c r="CP50" s="224"/>
      <c r="CQ50" s="224"/>
      <c r="CR50" s="224"/>
      <c r="CS50" s="224"/>
      <c r="CT50" s="224"/>
      <c r="CU50" s="224"/>
      <c r="CV50" s="224"/>
      <c r="CW50" s="224"/>
      <c r="CX50" s="224"/>
      <c r="CY50" s="224"/>
      <c r="CZ50" s="224"/>
      <c r="DA50" s="224"/>
      <c r="DB50" s="224"/>
      <c r="DC50" s="224"/>
      <c r="DD50" s="224"/>
      <c r="DE50" s="224"/>
      <c r="DF50" s="224"/>
      <c r="DG50" s="224"/>
      <c r="DH50" s="224"/>
      <c r="DI50" s="224"/>
      <c r="DJ50" s="224"/>
      <c r="DK50" s="224"/>
      <c r="DL50" s="224"/>
      <c r="DM50" s="224"/>
      <c r="DN50" s="224"/>
      <c r="DO50" s="224"/>
      <c r="DP50" s="224"/>
      <c r="DQ50" s="224"/>
      <c r="DR50" s="224"/>
      <c r="DS50" s="224"/>
      <c r="DT50" s="224"/>
      <c r="DU50" s="224"/>
      <c r="DV50" s="224"/>
      <c r="DW50" s="224"/>
      <c r="DX50" s="224"/>
      <c r="DY50" s="224"/>
      <c r="DZ50" s="224"/>
      <c r="EA50" s="224"/>
      <c r="EB50" s="224"/>
      <c r="EC50" s="224"/>
      <c r="ED50" s="224"/>
      <c r="EE50" s="224"/>
      <c r="EF50" s="224"/>
      <c r="EG50" s="224"/>
      <c r="EH50" s="224"/>
      <c r="EI50" s="224"/>
      <c r="EJ50" s="224"/>
      <c r="EK50" s="224"/>
      <c r="EL50" s="224"/>
      <c r="EM50" s="224"/>
      <c r="EN50" s="224"/>
      <c r="EO50" s="224"/>
      <c r="EP50" s="224"/>
      <c r="EQ50" s="224"/>
      <c r="ER50" s="224"/>
      <c r="ES50" s="224"/>
      <c r="ET50" s="224"/>
      <c r="EU50" s="224"/>
      <c r="EV50" s="224"/>
      <c r="EW50" s="224"/>
      <c r="EX50" s="224"/>
      <c r="EY50" s="224"/>
      <c r="EZ50" s="224"/>
      <c r="FA50" s="224"/>
      <c r="FB50" s="224"/>
      <c r="FC50" s="224"/>
      <c r="FD50" s="224"/>
      <c r="FE50" s="224"/>
      <c r="FF50" s="224"/>
      <c r="FG50" s="224"/>
      <c r="FH50" s="224"/>
      <c r="FI50" s="224"/>
      <c r="FJ50" s="224"/>
      <c r="FK50" s="224"/>
      <c r="FL50" s="224"/>
      <c r="FM50" s="224"/>
      <c r="FN50" s="224"/>
      <c r="FO50" s="224"/>
      <c r="FP50" s="224"/>
      <c r="FQ50" s="224"/>
      <c r="FR50" s="224"/>
      <c r="FS50" s="224"/>
      <c r="FT50" s="224"/>
      <c r="FU50" s="224"/>
      <c r="FV50" s="224"/>
      <c r="FW50" s="224"/>
      <c r="FX50" s="224"/>
      <c r="FY50" s="224"/>
      <c r="FZ50" s="224"/>
      <c r="GA50" s="224"/>
      <c r="GB50" s="224"/>
      <c r="GC50" s="224"/>
      <c r="GD50" s="224"/>
      <c r="GE50" s="224"/>
      <c r="GF50" s="224"/>
      <c r="GG50" s="224"/>
      <c r="GH50" s="224"/>
      <c r="GI50" s="224"/>
      <c r="GJ50" s="224"/>
      <c r="GK50" s="224"/>
      <c r="GL50" s="224"/>
      <c r="GM50" s="224"/>
      <c r="GN50" s="224"/>
      <c r="GO50" s="224"/>
      <c r="GP50" s="224"/>
      <c r="GQ50" s="224"/>
      <c r="GR50" s="224"/>
      <c r="GS50" s="224"/>
      <c r="GT50" s="224"/>
      <c r="GU50" s="224"/>
      <c r="GV50" s="224"/>
      <c r="GW50" s="224"/>
      <c r="GX50" s="224"/>
      <c r="GY50" s="224"/>
      <c r="GZ50" s="224"/>
      <c r="HA50" s="224"/>
      <c r="HB50" s="224"/>
      <c r="HC50" s="224"/>
      <c r="HD50" s="224"/>
      <c r="HE50" s="224"/>
      <c r="HF50" s="224"/>
      <c r="HG50" s="224"/>
      <c r="HH50" s="224"/>
      <c r="HI50" s="224"/>
      <c r="HJ50" s="224"/>
      <c r="HK50" s="224"/>
      <c r="HL50" s="224"/>
      <c r="HM50" s="224"/>
      <c r="HN50" s="224"/>
      <c r="HO50" s="224"/>
      <c r="HP50" s="224"/>
      <c r="HQ50" s="224"/>
      <c r="HR50" s="224"/>
      <c r="HS50" s="224"/>
      <c r="HT50" s="224"/>
      <c r="HU50" s="224"/>
      <c r="HV50" s="224"/>
      <c r="HW50" s="224"/>
      <c r="HX50" s="224"/>
      <c r="HY50" s="224"/>
      <c r="HZ50" s="224"/>
      <c r="IA50" s="224"/>
      <c r="IB50" s="224"/>
      <c r="IC50" s="224"/>
      <c r="ID50" s="224"/>
      <c r="IE50" s="224"/>
      <c r="IF50" s="224"/>
      <c r="IG50" s="224"/>
      <c r="IH50" s="224"/>
    </row>
    <row r="51" s="281" customFormat="1" ht="16.65" customHeight="1" spans="1:242">
      <c r="A51" s="263" t="s">
        <v>88</v>
      </c>
      <c r="B51" s="287">
        <v>23549</v>
      </c>
      <c r="C51" s="287"/>
      <c r="D51" s="290">
        <f t="shared" si="2"/>
        <v>23549</v>
      </c>
      <c r="E51" s="263" t="s">
        <v>89</v>
      </c>
      <c r="F51" s="287"/>
      <c r="G51" s="263"/>
      <c r="H51" s="289"/>
      <c r="I51" s="269"/>
      <c r="J51" s="269"/>
      <c r="K51" s="269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  <c r="BC51" s="224"/>
      <c r="BD51" s="224"/>
      <c r="BE51" s="224"/>
      <c r="BF51" s="224"/>
      <c r="BG51" s="224"/>
      <c r="BH51" s="224"/>
      <c r="BI51" s="224"/>
      <c r="BJ51" s="224"/>
      <c r="BK51" s="224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  <c r="CJ51" s="224"/>
      <c r="CK51" s="224"/>
      <c r="CL51" s="224"/>
      <c r="CM51" s="224"/>
      <c r="CN51" s="224"/>
      <c r="CO51" s="224"/>
      <c r="CP51" s="224"/>
      <c r="CQ51" s="224"/>
      <c r="CR51" s="224"/>
      <c r="CS51" s="224"/>
      <c r="CT51" s="224"/>
      <c r="CU51" s="224"/>
      <c r="CV51" s="224"/>
      <c r="CW51" s="224"/>
      <c r="CX51" s="224"/>
      <c r="CY51" s="224"/>
      <c r="CZ51" s="224"/>
      <c r="DA51" s="224"/>
      <c r="DB51" s="224"/>
      <c r="DC51" s="224"/>
      <c r="DD51" s="224"/>
      <c r="DE51" s="224"/>
      <c r="DF51" s="224"/>
      <c r="DG51" s="224"/>
      <c r="DH51" s="224"/>
      <c r="DI51" s="224"/>
      <c r="DJ51" s="224"/>
      <c r="DK51" s="224"/>
      <c r="DL51" s="224"/>
      <c r="DM51" s="224"/>
      <c r="DN51" s="224"/>
      <c r="DO51" s="224"/>
      <c r="DP51" s="224"/>
      <c r="DQ51" s="224"/>
      <c r="DR51" s="224"/>
      <c r="DS51" s="224"/>
      <c r="DT51" s="224"/>
      <c r="DU51" s="224"/>
      <c r="DV51" s="224"/>
      <c r="DW51" s="224"/>
      <c r="DX51" s="224"/>
      <c r="DY51" s="224"/>
      <c r="DZ51" s="224"/>
      <c r="EA51" s="224"/>
      <c r="EB51" s="224"/>
      <c r="EC51" s="224"/>
      <c r="ED51" s="224"/>
      <c r="EE51" s="224"/>
      <c r="EF51" s="224"/>
      <c r="EG51" s="224"/>
      <c r="EH51" s="224"/>
      <c r="EI51" s="224"/>
      <c r="EJ51" s="224"/>
      <c r="EK51" s="224"/>
      <c r="EL51" s="224"/>
      <c r="EM51" s="224"/>
      <c r="EN51" s="224"/>
      <c r="EO51" s="224"/>
      <c r="EP51" s="224"/>
      <c r="EQ51" s="224"/>
      <c r="ER51" s="224"/>
      <c r="ES51" s="224"/>
      <c r="ET51" s="224"/>
      <c r="EU51" s="224"/>
      <c r="EV51" s="224"/>
      <c r="EW51" s="224"/>
      <c r="EX51" s="224"/>
      <c r="EY51" s="224"/>
      <c r="EZ51" s="224"/>
      <c r="FA51" s="224"/>
      <c r="FB51" s="224"/>
      <c r="FC51" s="224"/>
      <c r="FD51" s="224"/>
      <c r="FE51" s="224"/>
      <c r="FF51" s="224"/>
      <c r="FG51" s="224"/>
      <c r="FH51" s="224"/>
      <c r="FI51" s="224"/>
      <c r="FJ51" s="224"/>
      <c r="FK51" s="224"/>
      <c r="FL51" s="224"/>
      <c r="FM51" s="224"/>
      <c r="FN51" s="224"/>
      <c r="FO51" s="224"/>
      <c r="FP51" s="224"/>
      <c r="FQ51" s="224"/>
      <c r="FR51" s="224"/>
      <c r="FS51" s="224"/>
      <c r="FT51" s="224"/>
      <c r="FU51" s="224"/>
      <c r="FV51" s="224"/>
      <c r="FW51" s="224"/>
      <c r="FX51" s="224"/>
      <c r="FY51" s="224"/>
      <c r="FZ51" s="224"/>
      <c r="GA51" s="224"/>
      <c r="GB51" s="224"/>
      <c r="GC51" s="224"/>
      <c r="GD51" s="224"/>
      <c r="GE51" s="224"/>
      <c r="GF51" s="224"/>
      <c r="GG51" s="224"/>
      <c r="GH51" s="224"/>
      <c r="GI51" s="224"/>
      <c r="GJ51" s="224"/>
      <c r="GK51" s="224"/>
      <c r="GL51" s="224"/>
      <c r="GM51" s="224"/>
      <c r="GN51" s="224"/>
      <c r="GO51" s="224"/>
      <c r="GP51" s="224"/>
      <c r="GQ51" s="224"/>
      <c r="GR51" s="224"/>
      <c r="GS51" s="224"/>
      <c r="GT51" s="224"/>
      <c r="GU51" s="224"/>
      <c r="GV51" s="224"/>
      <c r="GW51" s="224"/>
      <c r="GX51" s="224"/>
      <c r="GY51" s="224"/>
      <c r="GZ51" s="224"/>
      <c r="HA51" s="224"/>
      <c r="HB51" s="224"/>
      <c r="HC51" s="224"/>
      <c r="HD51" s="224"/>
      <c r="HE51" s="224"/>
      <c r="HF51" s="224"/>
      <c r="HG51" s="224"/>
      <c r="HH51" s="224"/>
      <c r="HI51" s="224"/>
      <c r="HJ51" s="224"/>
      <c r="HK51" s="224"/>
      <c r="HL51" s="224"/>
      <c r="HM51" s="224"/>
      <c r="HN51" s="224"/>
      <c r="HO51" s="224"/>
      <c r="HP51" s="224"/>
      <c r="HQ51" s="224"/>
      <c r="HR51" s="224"/>
      <c r="HS51" s="224"/>
      <c r="HT51" s="224"/>
      <c r="HU51" s="224"/>
      <c r="HV51" s="224"/>
      <c r="HW51" s="224"/>
      <c r="HX51" s="224"/>
      <c r="HY51" s="224"/>
      <c r="HZ51" s="224"/>
      <c r="IA51" s="224"/>
      <c r="IB51" s="224"/>
      <c r="IC51" s="224"/>
      <c r="ID51" s="224"/>
      <c r="IE51" s="224"/>
      <c r="IF51" s="224"/>
      <c r="IG51" s="224"/>
      <c r="IH51" s="224"/>
    </row>
    <row r="52" s="281" customFormat="1" ht="16.65" customHeight="1" spans="1:242">
      <c r="A52" s="263" t="s">
        <v>90</v>
      </c>
      <c r="B52" s="287">
        <v>5993</v>
      </c>
      <c r="C52" s="287"/>
      <c r="D52" s="290">
        <f t="shared" si="2"/>
        <v>5993</v>
      </c>
      <c r="E52" s="266"/>
      <c r="F52" s="287"/>
      <c r="G52" s="266"/>
      <c r="H52" s="289"/>
      <c r="I52" s="269"/>
      <c r="J52" s="269"/>
      <c r="K52" s="269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  <c r="AL52" s="224"/>
      <c r="AM52" s="224"/>
      <c r="AN52" s="224"/>
      <c r="AO52" s="224"/>
      <c r="AP52" s="224"/>
      <c r="AQ52" s="224"/>
      <c r="AR52" s="224"/>
      <c r="AS52" s="224"/>
      <c r="AT52" s="224"/>
      <c r="AU52" s="224"/>
      <c r="AV52" s="224"/>
      <c r="AW52" s="224"/>
      <c r="AX52" s="224"/>
      <c r="AY52" s="224"/>
      <c r="AZ52" s="224"/>
      <c r="BA52" s="224"/>
      <c r="BB52" s="224"/>
      <c r="BC52" s="224"/>
      <c r="BD52" s="224"/>
      <c r="BE52" s="224"/>
      <c r="BF52" s="224"/>
      <c r="BG52" s="224"/>
      <c r="BH52" s="224"/>
      <c r="BI52" s="224"/>
      <c r="BJ52" s="224"/>
      <c r="BK52" s="224"/>
      <c r="BL52" s="224"/>
      <c r="BM52" s="224"/>
      <c r="BN52" s="224"/>
      <c r="BO52" s="224"/>
      <c r="BP52" s="224"/>
      <c r="BQ52" s="224"/>
      <c r="BR52" s="224"/>
      <c r="BS52" s="224"/>
      <c r="BT52" s="224"/>
      <c r="BU52" s="224"/>
      <c r="BV52" s="224"/>
      <c r="BW52" s="224"/>
      <c r="BX52" s="224"/>
      <c r="BY52" s="224"/>
      <c r="BZ52" s="224"/>
      <c r="CA52" s="224"/>
      <c r="CB52" s="224"/>
      <c r="CC52" s="224"/>
      <c r="CD52" s="224"/>
      <c r="CE52" s="224"/>
      <c r="CF52" s="224"/>
      <c r="CG52" s="224"/>
      <c r="CH52" s="224"/>
      <c r="CI52" s="224"/>
      <c r="CJ52" s="224"/>
      <c r="CK52" s="224"/>
      <c r="CL52" s="224"/>
      <c r="CM52" s="224"/>
      <c r="CN52" s="224"/>
      <c r="CO52" s="224"/>
      <c r="CP52" s="224"/>
      <c r="CQ52" s="224"/>
      <c r="CR52" s="224"/>
      <c r="CS52" s="224"/>
      <c r="CT52" s="224"/>
      <c r="CU52" s="224"/>
      <c r="CV52" s="224"/>
      <c r="CW52" s="224"/>
      <c r="CX52" s="224"/>
      <c r="CY52" s="224"/>
      <c r="CZ52" s="224"/>
      <c r="DA52" s="224"/>
      <c r="DB52" s="224"/>
      <c r="DC52" s="224"/>
      <c r="DD52" s="224"/>
      <c r="DE52" s="224"/>
      <c r="DF52" s="224"/>
      <c r="DG52" s="224"/>
      <c r="DH52" s="224"/>
      <c r="DI52" s="224"/>
      <c r="DJ52" s="224"/>
      <c r="DK52" s="224"/>
      <c r="DL52" s="224"/>
      <c r="DM52" s="224"/>
      <c r="DN52" s="224"/>
      <c r="DO52" s="224"/>
      <c r="DP52" s="224"/>
      <c r="DQ52" s="224"/>
      <c r="DR52" s="224"/>
      <c r="DS52" s="224"/>
      <c r="DT52" s="224"/>
      <c r="DU52" s="224"/>
      <c r="DV52" s="224"/>
      <c r="DW52" s="224"/>
      <c r="DX52" s="224"/>
      <c r="DY52" s="224"/>
      <c r="DZ52" s="224"/>
      <c r="EA52" s="224"/>
      <c r="EB52" s="224"/>
      <c r="EC52" s="224"/>
      <c r="ED52" s="224"/>
      <c r="EE52" s="224"/>
      <c r="EF52" s="224"/>
      <c r="EG52" s="224"/>
      <c r="EH52" s="224"/>
      <c r="EI52" s="224"/>
      <c r="EJ52" s="224"/>
      <c r="EK52" s="224"/>
      <c r="EL52" s="224"/>
      <c r="EM52" s="224"/>
      <c r="EN52" s="224"/>
      <c r="EO52" s="224"/>
      <c r="EP52" s="224"/>
      <c r="EQ52" s="224"/>
      <c r="ER52" s="224"/>
      <c r="ES52" s="224"/>
      <c r="ET52" s="224"/>
      <c r="EU52" s="224"/>
      <c r="EV52" s="224"/>
      <c r="EW52" s="224"/>
      <c r="EX52" s="224"/>
      <c r="EY52" s="224"/>
      <c r="EZ52" s="224"/>
      <c r="FA52" s="224"/>
      <c r="FB52" s="224"/>
      <c r="FC52" s="224"/>
      <c r="FD52" s="224"/>
      <c r="FE52" s="224"/>
      <c r="FF52" s="224"/>
      <c r="FG52" s="224"/>
      <c r="FH52" s="224"/>
      <c r="FI52" s="224"/>
      <c r="FJ52" s="224"/>
      <c r="FK52" s="224"/>
      <c r="FL52" s="224"/>
      <c r="FM52" s="224"/>
      <c r="FN52" s="224"/>
      <c r="FO52" s="224"/>
      <c r="FP52" s="224"/>
      <c r="FQ52" s="224"/>
      <c r="FR52" s="224"/>
      <c r="FS52" s="224"/>
      <c r="FT52" s="224"/>
      <c r="FU52" s="224"/>
      <c r="FV52" s="224"/>
      <c r="FW52" s="224"/>
      <c r="FX52" s="224"/>
      <c r="FY52" s="224"/>
      <c r="FZ52" s="224"/>
      <c r="GA52" s="224"/>
      <c r="GB52" s="224"/>
      <c r="GC52" s="224"/>
      <c r="GD52" s="224"/>
      <c r="GE52" s="224"/>
      <c r="GF52" s="224"/>
      <c r="GG52" s="224"/>
      <c r="GH52" s="224"/>
      <c r="GI52" s="224"/>
      <c r="GJ52" s="224"/>
      <c r="GK52" s="224"/>
      <c r="GL52" s="224"/>
      <c r="GM52" s="224"/>
      <c r="GN52" s="224"/>
      <c r="GO52" s="224"/>
      <c r="GP52" s="224"/>
      <c r="GQ52" s="224"/>
      <c r="GR52" s="224"/>
      <c r="GS52" s="224"/>
      <c r="GT52" s="224"/>
      <c r="GU52" s="224"/>
      <c r="GV52" s="224"/>
      <c r="GW52" s="224"/>
      <c r="GX52" s="224"/>
      <c r="GY52" s="224"/>
      <c r="GZ52" s="224"/>
      <c r="HA52" s="224"/>
      <c r="HB52" s="224"/>
      <c r="HC52" s="224"/>
      <c r="HD52" s="224"/>
      <c r="HE52" s="224"/>
      <c r="HF52" s="224"/>
      <c r="HG52" s="224"/>
      <c r="HH52" s="224"/>
      <c r="HI52" s="224"/>
      <c r="HJ52" s="224"/>
      <c r="HK52" s="224"/>
      <c r="HL52" s="224"/>
      <c r="HM52" s="224"/>
      <c r="HN52" s="224"/>
      <c r="HO52" s="224"/>
      <c r="HP52" s="224"/>
      <c r="HQ52" s="224"/>
      <c r="HR52" s="224"/>
      <c r="HS52" s="224"/>
      <c r="HT52" s="224"/>
      <c r="HU52" s="224"/>
      <c r="HV52" s="224"/>
      <c r="HW52" s="224"/>
      <c r="HX52" s="224"/>
      <c r="HY52" s="224"/>
      <c r="HZ52" s="224"/>
      <c r="IA52" s="224"/>
      <c r="IB52" s="224"/>
      <c r="IC52" s="224"/>
      <c r="ID52" s="224"/>
      <c r="IE52" s="224"/>
      <c r="IF52" s="224"/>
      <c r="IG52" s="224"/>
      <c r="IH52" s="224"/>
    </row>
    <row r="53" s="281" customFormat="1" ht="16.65" customHeight="1" spans="1:242">
      <c r="A53" s="263" t="s">
        <v>91</v>
      </c>
      <c r="B53" s="287"/>
      <c r="C53" s="287"/>
      <c r="D53" s="290">
        <f t="shared" si="2"/>
        <v>0</v>
      </c>
      <c r="E53" s="263" t="s">
        <v>92</v>
      </c>
      <c r="F53" s="287">
        <f>SUM(F54:F55)</f>
        <v>83148</v>
      </c>
      <c r="G53" s="263"/>
      <c r="H53" s="289">
        <f t="shared" ref="H53:H55" si="4">F53+G53</f>
        <v>83148</v>
      </c>
      <c r="I53" s="269"/>
      <c r="J53" s="269"/>
      <c r="K53" s="269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  <c r="AO53" s="224"/>
      <c r="AP53" s="224"/>
      <c r="AQ53" s="224"/>
      <c r="AR53" s="224"/>
      <c r="AS53" s="224"/>
      <c r="AT53" s="224"/>
      <c r="AU53" s="224"/>
      <c r="AV53" s="224"/>
      <c r="AW53" s="224"/>
      <c r="AX53" s="224"/>
      <c r="AY53" s="224"/>
      <c r="AZ53" s="224"/>
      <c r="BA53" s="224"/>
      <c r="BB53" s="224"/>
      <c r="BC53" s="224"/>
      <c r="BD53" s="224"/>
      <c r="BE53" s="224"/>
      <c r="BF53" s="224"/>
      <c r="BG53" s="224"/>
      <c r="BH53" s="224"/>
      <c r="BI53" s="224"/>
      <c r="BJ53" s="224"/>
      <c r="BK53" s="224"/>
      <c r="BL53" s="224"/>
      <c r="BM53" s="224"/>
      <c r="BN53" s="224"/>
      <c r="BO53" s="224"/>
      <c r="BP53" s="224"/>
      <c r="BQ53" s="224"/>
      <c r="BR53" s="224"/>
      <c r="BS53" s="224"/>
      <c r="BT53" s="224"/>
      <c r="BU53" s="224"/>
      <c r="BV53" s="224"/>
      <c r="BW53" s="224"/>
      <c r="BX53" s="224"/>
      <c r="BY53" s="224"/>
      <c r="BZ53" s="224"/>
      <c r="CA53" s="224"/>
      <c r="CB53" s="224"/>
      <c r="CC53" s="224"/>
      <c r="CD53" s="224"/>
      <c r="CE53" s="224"/>
      <c r="CF53" s="224"/>
      <c r="CG53" s="224"/>
      <c r="CH53" s="224"/>
      <c r="CI53" s="224"/>
      <c r="CJ53" s="224"/>
      <c r="CK53" s="224"/>
      <c r="CL53" s="224"/>
      <c r="CM53" s="224"/>
      <c r="CN53" s="224"/>
      <c r="CO53" s="224"/>
      <c r="CP53" s="224"/>
      <c r="CQ53" s="224"/>
      <c r="CR53" s="224"/>
      <c r="CS53" s="224"/>
      <c r="CT53" s="224"/>
      <c r="CU53" s="224"/>
      <c r="CV53" s="224"/>
      <c r="CW53" s="224"/>
      <c r="CX53" s="224"/>
      <c r="CY53" s="224"/>
      <c r="CZ53" s="224"/>
      <c r="DA53" s="224"/>
      <c r="DB53" s="224"/>
      <c r="DC53" s="224"/>
      <c r="DD53" s="224"/>
      <c r="DE53" s="224"/>
      <c r="DF53" s="224"/>
      <c r="DG53" s="224"/>
      <c r="DH53" s="224"/>
      <c r="DI53" s="224"/>
      <c r="DJ53" s="224"/>
      <c r="DK53" s="224"/>
      <c r="DL53" s="224"/>
      <c r="DM53" s="224"/>
      <c r="DN53" s="224"/>
      <c r="DO53" s="224"/>
      <c r="DP53" s="224"/>
      <c r="DQ53" s="224"/>
      <c r="DR53" s="224"/>
      <c r="DS53" s="224"/>
      <c r="DT53" s="224"/>
      <c r="DU53" s="224"/>
      <c r="DV53" s="224"/>
      <c r="DW53" s="224"/>
      <c r="DX53" s="224"/>
      <c r="DY53" s="224"/>
      <c r="DZ53" s="224"/>
      <c r="EA53" s="224"/>
      <c r="EB53" s="224"/>
      <c r="EC53" s="224"/>
      <c r="ED53" s="224"/>
      <c r="EE53" s="224"/>
      <c r="EF53" s="224"/>
      <c r="EG53" s="224"/>
      <c r="EH53" s="224"/>
      <c r="EI53" s="224"/>
      <c r="EJ53" s="224"/>
      <c r="EK53" s="224"/>
      <c r="EL53" s="224"/>
      <c r="EM53" s="224"/>
      <c r="EN53" s="224"/>
      <c r="EO53" s="224"/>
      <c r="EP53" s="224"/>
      <c r="EQ53" s="224"/>
      <c r="ER53" s="224"/>
      <c r="ES53" s="224"/>
      <c r="ET53" s="224"/>
      <c r="EU53" s="224"/>
      <c r="EV53" s="224"/>
      <c r="EW53" s="224"/>
      <c r="EX53" s="224"/>
      <c r="EY53" s="224"/>
      <c r="EZ53" s="224"/>
      <c r="FA53" s="224"/>
      <c r="FB53" s="224"/>
      <c r="FC53" s="224"/>
      <c r="FD53" s="224"/>
      <c r="FE53" s="224"/>
      <c r="FF53" s="224"/>
      <c r="FG53" s="224"/>
      <c r="FH53" s="224"/>
      <c r="FI53" s="224"/>
      <c r="FJ53" s="224"/>
      <c r="FK53" s="224"/>
      <c r="FL53" s="224"/>
      <c r="FM53" s="224"/>
      <c r="FN53" s="224"/>
      <c r="FO53" s="224"/>
      <c r="FP53" s="224"/>
      <c r="FQ53" s="224"/>
      <c r="FR53" s="224"/>
      <c r="FS53" s="224"/>
      <c r="FT53" s="224"/>
      <c r="FU53" s="224"/>
      <c r="FV53" s="224"/>
      <c r="FW53" s="224"/>
      <c r="FX53" s="224"/>
      <c r="FY53" s="224"/>
      <c r="FZ53" s="224"/>
      <c r="GA53" s="224"/>
      <c r="GB53" s="224"/>
      <c r="GC53" s="224"/>
      <c r="GD53" s="224"/>
      <c r="GE53" s="224"/>
      <c r="GF53" s="224"/>
      <c r="GG53" s="224"/>
      <c r="GH53" s="224"/>
      <c r="GI53" s="224"/>
      <c r="GJ53" s="224"/>
      <c r="GK53" s="224"/>
      <c r="GL53" s="224"/>
      <c r="GM53" s="224"/>
      <c r="GN53" s="224"/>
      <c r="GO53" s="224"/>
      <c r="GP53" s="224"/>
      <c r="GQ53" s="224"/>
      <c r="GR53" s="224"/>
      <c r="GS53" s="224"/>
      <c r="GT53" s="224"/>
      <c r="GU53" s="224"/>
      <c r="GV53" s="224"/>
      <c r="GW53" s="224"/>
      <c r="GX53" s="224"/>
      <c r="GY53" s="224"/>
      <c r="GZ53" s="224"/>
      <c r="HA53" s="224"/>
      <c r="HB53" s="224"/>
      <c r="HC53" s="224"/>
      <c r="HD53" s="224"/>
      <c r="HE53" s="224"/>
      <c r="HF53" s="224"/>
      <c r="HG53" s="224"/>
      <c r="HH53" s="224"/>
      <c r="HI53" s="224"/>
      <c r="HJ53" s="224"/>
      <c r="HK53" s="224"/>
      <c r="HL53" s="224"/>
      <c r="HM53" s="224"/>
      <c r="HN53" s="224"/>
      <c r="HO53" s="224"/>
      <c r="HP53" s="224"/>
      <c r="HQ53" s="224"/>
      <c r="HR53" s="224"/>
      <c r="HS53" s="224"/>
      <c r="HT53" s="224"/>
      <c r="HU53" s="224"/>
      <c r="HV53" s="224"/>
      <c r="HW53" s="224"/>
      <c r="HX53" s="224"/>
      <c r="HY53" s="224"/>
      <c r="HZ53" s="224"/>
      <c r="IA53" s="224"/>
      <c r="IB53" s="224"/>
      <c r="IC53" s="224"/>
      <c r="ID53" s="224"/>
      <c r="IE53" s="224"/>
      <c r="IF53" s="224"/>
      <c r="IG53" s="224"/>
      <c r="IH53" s="224"/>
    </row>
    <row r="54" s="281" customFormat="1" ht="16.65" customHeight="1" spans="1:242">
      <c r="A54" s="263" t="s">
        <v>93</v>
      </c>
      <c r="B54" s="287">
        <v>15444</v>
      </c>
      <c r="C54" s="287"/>
      <c r="D54" s="290">
        <f t="shared" si="2"/>
        <v>15444</v>
      </c>
      <c r="E54" s="266" t="s">
        <v>94</v>
      </c>
      <c r="F54" s="287">
        <v>75737</v>
      </c>
      <c r="G54" s="266"/>
      <c r="H54" s="289">
        <f t="shared" si="4"/>
        <v>75737</v>
      </c>
      <c r="I54" s="269"/>
      <c r="J54" s="269"/>
      <c r="K54" s="269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  <c r="AL54" s="224"/>
      <c r="AM54" s="224"/>
      <c r="AN54" s="224"/>
      <c r="AO54" s="224"/>
      <c r="AP54" s="224"/>
      <c r="AQ54" s="224"/>
      <c r="AR54" s="224"/>
      <c r="AS54" s="224"/>
      <c r="AT54" s="224"/>
      <c r="AU54" s="224"/>
      <c r="AV54" s="224"/>
      <c r="AW54" s="224"/>
      <c r="AX54" s="224"/>
      <c r="AY54" s="224"/>
      <c r="AZ54" s="224"/>
      <c r="BA54" s="224"/>
      <c r="BB54" s="224"/>
      <c r="BC54" s="224"/>
      <c r="BD54" s="224"/>
      <c r="BE54" s="224"/>
      <c r="BF54" s="224"/>
      <c r="BG54" s="224"/>
      <c r="BH54" s="224"/>
      <c r="BI54" s="224"/>
      <c r="BJ54" s="224"/>
      <c r="BK54" s="224"/>
      <c r="BL54" s="224"/>
      <c r="BM54" s="224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4"/>
      <c r="BZ54" s="224"/>
      <c r="CA54" s="224"/>
      <c r="CB54" s="224"/>
      <c r="CC54" s="224"/>
      <c r="CD54" s="224"/>
      <c r="CE54" s="224"/>
      <c r="CF54" s="224"/>
      <c r="CG54" s="224"/>
      <c r="CH54" s="224"/>
      <c r="CI54" s="224"/>
      <c r="CJ54" s="224"/>
      <c r="CK54" s="224"/>
      <c r="CL54" s="224"/>
      <c r="CM54" s="224"/>
      <c r="CN54" s="224"/>
      <c r="CO54" s="224"/>
      <c r="CP54" s="224"/>
      <c r="CQ54" s="224"/>
      <c r="CR54" s="224"/>
      <c r="CS54" s="224"/>
      <c r="CT54" s="224"/>
      <c r="CU54" s="224"/>
      <c r="CV54" s="224"/>
      <c r="CW54" s="224"/>
      <c r="CX54" s="224"/>
      <c r="CY54" s="224"/>
      <c r="CZ54" s="224"/>
      <c r="DA54" s="224"/>
      <c r="DB54" s="224"/>
      <c r="DC54" s="224"/>
      <c r="DD54" s="224"/>
      <c r="DE54" s="224"/>
      <c r="DF54" s="224"/>
      <c r="DG54" s="224"/>
      <c r="DH54" s="224"/>
      <c r="DI54" s="224"/>
      <c r="DJ54" s="224"/>
      <c r="DK54" s="224"/>
      <c r="DL54" s="224"/>
      <c r="DM54" s="224"/>
      <c r="DN54" s="224"/>
      <c r="DO54" s="224"/>
      <c r="DP54" s="224"/>
      <c r="DQ54" s="224"/>
      <c r="DR54" s="224"/>
      <c r="DS54" s="224"/>
      <c r="DT54" s="224"/>
      <c r="DU54" s="224"/>
      <c r="DV54" s="224"/>
      <c r="DW54" s="224"/>
      <c r="DX54" s="224"/>
      <c r="DY54" s="224"/>
      <c r="DZ54" s="224"/>
      <c r="EA54" s="224"/>
      <c r="EB54" s="224"/>
      <c r="EC54" s="224"/>
      <c r="ED54" s="224"/>
      <c r="EE54" s="224"/>
      <c r="EF54" s="224"/>
      <c r="EG54" s="224"/>
      <c r="EH54" s="224"/>
      <c r="EI54" s="224"/>
      <c r="EJ54" s="224"/>
      <c r="EK54" s="224"/>
      <c r="EL54" s="224"/>
      <c r="EM54" s="224"/>
      <c r="EN54" s="224"/>
      <c r="EO54" s="224"/>
      <c r="EP54" s="224"/>
      <c r="EQ54" s="224"/>
      <c r="ER54" s="224"/>
      <c r="ES54" s="224"/>
      <c r="ET54" s="224"/>
      <c r="EU54" s="224"/>
      <c r="EV54" s="224"/>
      <c r="EW54" s="224"/>
      <c r="EX54" s="224"/>
      <c r="EY54" s="224"/>
      <c r="EZ54" s="224"/>
      <c r="FA54" s="224"/>
      <c r="FB54" s="224"/>
      <c r="FC54" s="224"/>
      <c r="FD54" s="224"/>
      <c r="FE54" s="224"/>
      <c r="FF54" s="224"/>
      <c r="FG54" s="224"/>
      <c r="FH54" s="224"/>
      <c r="FI54" s="224"/>
      <c r="FJ54" s="224"/>
      <c r="FK54" s="224"/>
      <c r="FL54" s="224"/>
      <c r="FM54" s="224"/>
      <c r="FN54" s="224"/>
      <c r="FO54" s="224"/>
      <c r="FP54" s="224"/>
      <c r="FQ54" s="224"/>
      <c r="FR54" s="224"/>
      <c r="FS54" s="224"/>
      <c r="FT54" s="224"/>
      <c r="FU54" s="224"/>
      <c r="FV54" s="224"/>
      <c r="FW54" s="224"/>
      <c r="FX54" s="224"/>
      <c r="FY54" s="224"/>
      <c r="FZ54" s="224"/>
      <c r="GA54" s="224"/>
      <c r="GB54" s="224"/>
      <c r="GC54" s="224"/>
      <c r="GD54" s="224"/>
      <c r="GE54" s="224"/>
      <c r="GF54" s="224"/>
      <c r="GG54" s="224"/>
      <c r="GH54" s="224"/>
      <c r="GI54" s="224"/>
      <c r="GJ54" s="224"/>
      <c r="GK54" s="224"/>
      <c r="GL54" s="224"/>
      <c r="GM54" s="224"/>
      <c r="GN54" s="224"/>
      <c r="GO54" s="224"/>
      <c r="GP54" s="224"/>
      <c r="GQ54" s="224"/>
      <c r="GR54" s="224"/>
      <c r="GS54" s="224"/>
      <c r="GT54" s="224"/>
      <c r="GU54" s="224"/>
      <c r="GV54" s="224"/>
      <c r="GW54" s="224"/>
      <c r="GX54" s="224"/>
      <c r="GY54" s="224"/>
      <c r="GZ54" s="224"/>
      <c r="HA54" s="224"/>
      <c r="HB54" s="224"/>
      <c r="HC54" s="224"/>
      <c r="HD54" s="224"/>
      <c r="HE54" s="224"/>
      <c r="HF54" s="224"/>
      <c r="HG54" s="224"/>
      <c r="HH54" s="224"/>
      <c r="HI54" s="224"/>
      <c r="HJ54" s="224"/>
      <c r="HK54" s="224"/>
      <c r="HL54" s="224"/>
      <c r="HM54" s="224"/>
      <c r="HN54" s="224"/>
      <c r="HO54" s="224"/>
      <c r="HP54" s="224"/>
      <c r="HQ54" s="224"/>
      <c r="HR54" s="224"/>
      <c r="HS54" s="224"/>
      <c r="HT54" s="224"/>
      <c r="HU54" s="224"/>
      <c r="HV54" s="224"/>
      <c r="HW54" s="224"/>
      <c r="HX54" s="224"/>
      <c r="HY54" s="224"/>
      <c r="HZ54" s="224"/>
      <c r="IA54" s="224"/>
      <c r="IB54" s="224"/>
      <c r="IC54" s="224"/>
      <c r="ID54" s="224"/>
      <c r="IE54" s="224"/>
      <c r="IF54" s="224"/>
      <c r="IG54" s="224"/>
      <c r="IH54" s="224"/>
    </row>
    <row r="55" s="281" customFormat="1" ht="16.65" customHeight="1" spans="1:242">
      <c r="A55" s="263" t="s">
        <v>95</v>
      </c>
      <c r="B55" s="287"/>
      <c r="C55" s="296"/>
      <c r="D55" s="290">
        <f t="shared" si="2"/>
        <v>0</v>
      </c>
      <c r="E55" s="297" t="s">
        <v>96</v>
      </c>
      <c r="F55" s="287">
        <v>7411</v>
      </c>
      <c r="G55" s="297"/>
      <c r="H55" s="289">
        <f t="shared" si="4"/>
        <v>7411</v>
      </c>
      <c r="I55" s="269"/>
      <c r="J55" s="269"/>
      <c r="K55" s="269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  <c r="AL55" s="224"/>
      <c r="AM55" s="224"/>
      <c r="AN55" s="224"/>
      <c r="AO55" s="224"/>
      <c r="AP55" s="224"/>
      <c r="AQ55" s="224"/>
      <c r="AR55" s="224"/>
      <c r="AS55" s="224"/>
      <c r="AT55" s="224"/>
      <c r="AU55" s="224"/>
      <c r="AV55" s="224"/>
      <c r="AW55" s="224"/>
      <c r="AX55" s="224"/>
      <c r="AY55" s="224"/>
      <c r="AZ55" s="224"/>
      <c r="BA55" s="224"/>
      <c r="BB55" s="224"/>
      <c r="BC55" s="224"/>
      <c r="BD55" s="224"/>
      <c r="BE55" s="224"/>
      <c r="BF55" s="224"/>
      <c r="BG55" s="224"/>
      <c r="BH55" s="224"/>
      <c r="BI55" s="224"/>
      <c r="BJ55" s="224"/>
      <c r="BK55" s="224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4"/>
      <c r="CJ55" s="224"/>
      <c r="CK55" s="224"/>
      <c r="CL55" s="224"/>
      <c r="CM55" s="224"/>
      <c r="CN55" s="224"/>
      <c r="CO55" s="224"/>
      <c r="CP55" s="224"/>
      <c r="CQ55" s="224"/>
      <c r="CR55" s="224"/>
      <c r="CS55" s="224"/>
      <c r="CT55" s="224"/>
      <c r="CU55" s="224"/>
      <c r="CV55" s="224"/>
      <c r="CW55" s="224"/>
      <c r="CX55" s="224"/>
      <c r="CY55" s="224"/>
      <c r="CZ55" s="224"/>
      <c r="DA55" s="224"/>
      <c r="DB55" s="224"/>
      <c r="DC55" s="224"/>
      <c r="DD55" s="224"/>
      <c r="DE55" s="224"/>
      <c r="DF55" s="224"/>
      <c r="DG55" s="224"/>
      <c r="DH55" s="224"/>
      <c r="DI55" s="224"/>
      <c r="DJ55" s="224"/>
      <c r="DK55" s="224"/>
      <c r="DL55" s="224"/>
      <c r="DM55" s="224"/>
      <c r="DN55" s="224"/>
      <c r="DO55" s="224"/>
      <c r="DP55" s="224"/>
      <c r="DQ55" s="224"/>
      <c r="DR55" s="224"/>
      <c r="DS55" s="224"/>
      <c r="DT55" s="224"/>
      <c r="DU55" s="224"/>
      <c r="DV55" s="224"/>
      <c r="DW55" s="224"/>
      <c r="DX55" s="224"/>
      <c r="DY55" s="224"/>
      <c r="DZ55" s="224"/>
      <c r="EA55" s="224"/>
      <c r="EB55" s="224"/>
      <c r="EC55" s="224"/>
      <c r="ED55" s="224"/>
      <c r="EE55" s="224"/>
      <c r="EF55" s="224"/>
      <c r="EG55" s="224"/>
      <c r="EH55" s="224"/>
      <c r="EI55" s="224"/>
      <c r="EJ55" s="224"/>
      <c r="EK55" s="224"/>
      <c r="EL55" s="224"/>
      <c r="EM55" s="224"/>
      <c r="EN55" s="224"/>
      <c r="EO55" s="224"/>
      <c r="EP55" s="224"/>
      <c r="EQ55" s="224"/>
      <c r="ER55" s="224"/>
      <c r="ES55" s="224"/>
      <c r="ET55" s="224"/>
      <c r="EU55" s="224"/>
      <c r="EV55" s="224"/>
      <c r="EW55" s="224"/>
      <c r="EX55" s="224"/>
      <c r="EY55" s="224"/>
      <c r="EZ55" s="224"/>
      <c r="FA55" s="224"/>
      <c r="FB55" s="224"/>
      <c r="FC55" s="224"/>
      <c r="FD55" s="224"/>
      <c r="FE55" s="224"/>
      <c r="FF55" s="224"/>
      <c r="FG55" s="224"/>
      <c r="FH55" s="224"/>
      <c r="FI55" s="224"/>
      <c r="FJ55" s="224"/>
      <c r="FK55" s="224"/>
      <c r="FL55" s="224"/>
      <c r="FM55" s="224"/>
      <c r="FN55" s="224"/>
      <c r="FO55" s="224"/>
      <c r="FP55" s="224"/>
      <c r="FQ55" s="224"/>
      <c r="FR55" s="224"/>
      <c r="FS55" s="224"/>
      <c r="FT55" s="224"/>
      <c r="FU55" s="224"/>
      <c r="FV55" s="224"/>
      <c r="FW55" s="224"/>
      <c r="FX55" s="224"/>
      <c r="FY55" s="224"/>
      <c r="FZ55" s="224"/>
      <c r="GA55" s="224"/>
      <c r="GB55" s="224"/>
      <c r="GC55" s="224"/>
      <c r="GD55" s="224"/>
      <c r="GE55" s="224"/>
      <c r="GF55" s="224"/>
      <c r="GG55" s="224"/>
      <c r="GH55" s="224"/>
      <c r="GI55" s="224"/>
      <c r="GJ55" s="224"/>
      <c r="GK55" s="224"/>
      <c r="GL55" s="224"/>
      <c r="GM55" s="224"/>
      <c r="GN55" s="224"/>
      <c r="GO55" s="224"/>
      <c r="GP55" s="224"/>
      <c r="GQ55" s="224"/>
      <c r="GR55" s="224"/>
      <c r="GS55" s="224"/>
      <c r="GT55" s="224"/>
      <c r="GU55" s="224"/>
      <c r="GV55" s="224"/>
      <c r="GW55" s="224"/>
      <c r="GX55" s="224"/>
      <c r="GY55" s="224"/>
      <c r="GZ55" s="224"/>
      <c r="HA55" s="224"/>
      <c r="HB55" s="224"/>
      <c r="HC55" s="224"/>
      <c r="HD55" s="224"/>
      <c r="HE55" s="224"/>
      <c r="HF55" s="224"/>
      <c r="HG55" s="224"/>
      <c r="HH55" s="224"/>
      <c r="HI55" s="224"/>
      <c r="HJ55" s="224"/>
      <c r="HK55" s="224"/>
      <c r="HL55" s="224"/>
      <c r="HM55" s="224"/>
      <c r="HN55" s="224"/>
      <c r="HO55" s="224"/>
      <c r="HP55" s="224"/>
      <c r="HQ55" s="224"/>
      <c r="HR55" s="224"/>
      <c r="HS55" s="224"/>
      <c r="HT55" s="224"/>
      <c r="HU55" s="224"/>
      <c r="HV55" s="224"/>
      <c r="HW55" s="224"/>
      <c r="HX55" s="224"/>
      <c r="HY55" s="224"/>
      <c r="HZ55" s="224"/>
      <c r="IA55" s="224"/>
      <c r="IB55" s="224"/>
      <c r="IC55" s="224"/>
      <c r="ID55" s="224"/>
      <c r="IE55" s="224"/>
      <c r="IF55" s="224"/>
      <c r="IG55" s="224"/>
      <c r="IH55" s="224"/>
    </row>
    <row r="56" s="281" customFormat="1" ht="16.65" customHeight="1" spans="1:242">
      <c r="A56" s="263" t="s">
        <v>97</v>
      </c>
      <c r="B56" s="287">
        <v>6786</v>
      </c>
      <c r="C56" s="287"/>
      <c r="D56" s="290">
        <f t="shared" si="2"/>
        <v>6786</v>
      </c>
      <c r="E56" s="266"/>
      <c r="F56" s="287"/>
      <c r="G56" s="266"/>
      <c r="H56" s="289"/>
      <c r="I56" s="269"/>
      <c r="J56" s="269"/>
      <c r="K56" s="269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  <c r="AL56" s="224"/>
      <c r="AM56" s="224"/>
      <c r="AN56" s="224"/>
      <c r="AO56" s="224"/>
      <c r="AP56" s="224"/>
      <c r="AQ56" s="224"/>
      <c r="AR56" s="224"/>
      <c r="AS56" s="224"/>
      <c r="AT56" s="224"/>
      <c r="AU56" s="224"/>
      <c r="AV56" s="224"/>
      <c r="AW56" s="224"/>
      <c r="AX56" s="224"/>
      <c r="AY56" s="224"/>
      <c r="AZ56" s="224"/>
      <c r="BA56" s="224"/>
      <c r="BB56" s="224"/>
      <c r="BC56" s="224"/>
      <c r="BD56" s="224"/>
      <c r="BE56" s="224"/>
      <c r="BF56" s="224"/>
      <c r="BG56" s="224"/>
      <c r="BH56" s="224"/>
      <c r="BI56" s="224"/>
      <c r="BJ56" s="224"/>
      <c r="BK56" s="224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224"/>
      <c r="CF56" s="224"/>
      <c r="CG56" s="224"/>
      <c r="CH56" s="224"/>
      <c r="CI56" s="224"/>
      <c r="CJ56" s="224"/>
      <c r="CK56" s="224"/>
      <c r="CL56" s="224"/>
      <c r="CM56" s="224"/>
      <c r="CN56" s="224"/>
      <c r="CO56" s="224"/>
      <c r="CP56" s="224"/>
      <c r="CQ56" s="224"/>
      <c r="CR56" s="224"/>
      <c r="CS56" s="224"/>
      <c r="CT56" s="224"/>
      <c r="CU56" s="224"/>
      <c r="CV56" s="224"/>
      <c r="CW56" s="224"/>
      <c r="CX56" s="224"/>
      <c r="CY56" s="224"/>
      <c r="CZ56" s="224"/>
      <c r="DA56" s="224"/>
      <c r="DB56" s="224"/>
      <c r="DC56" s="224"/>
      <c r="DD56" s="224"/>
      <c r="DE56" s="224"/>
      <c r="DF56" s="224"/>
      <c r="DG56" s="224"/>
      <c r="DH56" s="224"/>
      <c r="DI56" s="224"/>
      <c r="DJ56" s="224"/>
      <c r="DK56" s="224"/>
      <c r="DL56" s="224"/>
      <c r="DM56" s="224"/>
      <c r="DN56" s="224"/>
      <c r="DO56" s="224"/>
      <c r="DP56" s="224"/>
      <c r="DQ56" s="224"/>
      <c r="DR56" s="224"/>
      <c r="DS56" s="224"/>
      <c r="DT56" s="224"/>
      <c r="DU56" s="224"/>
      <c r="DV56" s="224"/>
      <c r="DW56" s="224"/>
      <c r="DX56" s="224"/>
      <c r="DY56" s="224"/>
      <c r="DZ56" s="224"/>
      <c r="EA56" s="224"/>
      <c r="EB56" s="224"/>
      <c r="EC56" s="224"/>
      <c r="ED56" s="224"/>
      <c r="EE56" s="224"/>
      <c r="EF56" s="224"/>
      <c r="EG56" s="224"/>
      <c r="EH56" s="224"/>
      <c r="EI56" s="224"/>
      <c r="EJ56" s="224"/>
      <c r="EK56" s="224"/>
      <c r="EL56" s="224"/>
      <c r="EM56" s="224"/>
      <c r="EN56" s="224"/>
      <c r="EO56" s="224"/>
      <c r="EP56" s="224"/>
      <c r="EQ56" s="224"/>
      <c r="ER56" s="224"/>
      <c r="ES56" s="224"/>
      <c r="ET56" s="224"/>
      <c r="EU56" s="224"/>
      <c r="EV56" s="224"/>
      <c r="EW56" s="224"/>
      <c r="EX56" s="224"/>
      <c r="EY56" s="224"/>
      <c r="EZ56" s="224"/>
      <c r="FA56" s="224"/>
      <c r="FB56" s="224"/>
      <c r="FC56" s="224"/>
      <c r="FD56" s="224"/>
      <c r="FE56" s="224"/>
      <c r="FF56" s="224"/>
      <c r="FG56" s="224"/>
      <c r="FH56" s="224"/>
      <c r="FI56" s="224"/>
      <c r="FJ56" s="224"/>
      <c r="FK56" s="224"/>
      <c r="FL56" s="224"/>
      <c r="FM56" s="224"/>
      <c r="FN56" s="224"/>
      <c r="FO56" s="224"/>
      <c r="FP56" s="224"/>
      <c r="FQ56" s="224"/>
      <c r="FR56" s="224"/>
      <c r="FS56" s="224"/>
      <c r="FT56" s="224"/>
      <c r="FU56" s="224"/>
      <c r="FV56" s="224"/>
      <c r="FW56" s="224"/>
      <c r="FX56" s="224"/>
      <c r="FY56" s="224"/>
      <c r="FZ56" s="224"/>
      <c r="GA56" s="224"/>
      <c r="GB56" s="224"/>
      <c r="GC56" s="224"/>
      <c r="GD56" s="224"/>
      <c r="GE56" s="224"/>
      <c r="GF56" s="224"/>
      <c r="GG56" s="224"/>
      <c r="GH56" s="224"/>
      <c r="GI56" s="224"/>
      <c r="GJ56" s="224"/>
      <c r="GK56" s="224"/>
      <c r="GL56" s="224"/>
      <c r="GM56" s="224"/>
      <c r="GN56" s="224"/>
      <c r="GO56" s="224"/>
      <c r="GP56" s="224"/>
      <c r="GQ56" s="224"/>
      <c r="GR56" s="224"/>
      <c r="GS56" s="224"/>
      <c r="GT56" s="224"/>
      <c r="GU56" s="224"/>
      <c r="GV56" s="224"/>
      <c r="GW56" s="224"/>
      <c r="GX56" s="224"/>
      <c r="GY56" s="224"/>
      <c r="GZ56" s="224"/>
      <c r="HA56" s="224"/>
      <c r="HB56" s="224"/>
      <c r="HC56" s="224"/>
      <c r="HD56" s="224"/>
      <c r="HE56" s="224"/>
      <c r="HF56" s="224"/>
      <c r="HG56" s="224"/>
      <c r="HH56" s="224"/>
      <c r="HI56" s="224"/>
      <c r="HJ56" s="224"/>
      <c r="HK56" s="224"/>
      <c r="HL56" s="224"/>
      <c r="HM56" s="224"/>
      <c r="HN56" s="224"/>
      <c r="HO56" s="224"/>
      <c r="HP56" s="224"/>
      <c r="HQ56" s="224"/>
      <c r="HR56" s="224"/>
      <c r="HS56" s="224"/>
      <c r="HT56" s="224"/>
      <c r="HU56" s="224"/>
      <c r="HV56" s="224"/>
      <c r="HW56" s="224"/>
      <c r="HX56" s="224"/>
      <c r="HY56" s="224"/>
      <c r="HZ56" s="224"/>
      <c r="IA56" s="224"/>
      <c r="IB56" s="224"/>
      <c r="IC56" s="224"/>
      <c r="ID56" s="224"/>
      <c r="IE56" s="224"/>
      <c r="IF56" s="224"/>
      <c r="IG56" s="224"/>
      <c r="IH56" s="224"/>
    </row>
    <row r="57" s="281" customFormat="1" ht="16.65" customHeight="1" spans="1:242">
      <c r="A57" s="263" t="s">
        <v>98</v>
      </c>
      <c r="B57" s="287">
        <v>17325</v>
      </c>
      <c r="C57" s="287"/>
      <c r="D57" s="290">
        <f t="shared" si="2"/>
        <v>17325</v>
      </c>
      <c r="E57" s="266"/>
      <c r="F57" s="287"/>
      <c r="G57" s="266"/>
      <c r="H57" s="289"/>
      <c r="I57" s="269"/>
      <c r="J57" s="269"/>
      <c r="K57" s="269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  <c r="AL57" s="224"/>
      <c r="AM57" s="224"/>
      <c r="AN57" s="224"/>
      <c r="AO57" s="224"/>
      <c r="AP57" s="224"/>
      <c r="AQ57" s="224"/>
      <c r="AR57" s="224"/>
      <c r="AS57" s="224"/>
      <c r="AT57" s="224"/>
      <c r="AU57" s="224"/>
      <c r="AV57" s="224"/>
      <c r="AW57" s="224"/>
      <c r="AX57" s="224"/>
      <c r="AY57" s="224"/>
      <c r="AZ57" s="224"/>
      <c r="BA57" s="224"/>
      <c r="BB57" s="224"/>
      <c r="BC57" s="224"/>
      <c r="BD57" s="224"/>
      <c r="BE57" s="224"/>
      <c r="BF57" s="224"/>
      <c r="BG57" s="224"/>
      <c r="BH57" s="224"/>
      <c r="BI57" s="224"/>
      <c r="BJ57" s="224"/>
      <c r="BK57" s="224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  <c r="BW57" s="224"/>
      <c r="BX57" s="224"/>
      <c r="BY57" s="224"/>
      <c r="BZ57" s="224"/>
      <c r="CA57" s="224"/>
      <c r="CB57" s="224"/>
      <c r="CC57" s="224"/>
      <c r="CD57" s="224"/>
      <c r="CE57" s="224"/>
      <c r="CF57" s="224"/>
      <c r="CG57" s="224"/>
      <c r="CH57" s="224"/>
      <c r="CI57" s="224"/>
      <c r="CJ57" s="224"/>
      <c r="CK57" s="224"/>
      <c r="CL57" s="224"/>
      <c r="CM57" s="224"/>
      <c r="CN57" s="224"/>
      <c r="CO57" s="224"/>
      <c r="CP57" s="224"/>
      <c r="CQ57" s="224"/>
      <c r="CR57" s="224"/>
      <c r="CS57" s="224"/>
      <c r="CT57" s="224"/>
      <c r="CU57" s="224"/>
      <c r="CV57" s="224"/>
      <c r="CW57" s="224"/>
      <c r="CX57" s="224"/>
      <c r="CY57" s="224"/>
      <c r="CZ57" s="224"/>
      <c r="DA57" s="224"/>
      <c r="DB57" s="224"/>
      <c r="DC57" s="224"/>
      <c r="DD57" s="224"/>
      <c r="DE57" s="224"/>
      <c r="DF57" s="224"/>
      <c r="DG57" s="224"/>
      <c r="DH57" s="224"/>
      <c r="DI57" s="224"/>
      <c r="DJ57" s="224"/>
      <c r="DK57" s="224"/>
      <c r="DL57" s="224"/>
      <c r="DM57" s="224"/>
      <c r="DN57" s="224"/>
      <c r="DO57" s="224"/>
      <c r="DP57" s="224"/>
      <c r="DQ57" s="224"/>
      <c r="DR57" s="224"/>
      <c r="DS57" s="224"/>
      <c r="DT57" s="224"/>
      <c r="DU57" s="224"/>
      <c r="DV57" s="224"/>
      <c r="DW57" s="224"/>
      <c r="DX57" s="224"/>
      <c r="DY57" s="224"/>
      <c r="DZ57" s="224"/>
      <c r="EA57" s="224"/>
      <c r="EB57" s="224"/>
      <c r="EC57" s="224"/>
      <c r="ED57" s="224"/>
      <c r="EE57" s="224"/>
      <c r="EF57" s="224"/>
      <c r="EG57" s="224"/>
      <c r="EH57" s="224"/>
      <c r="EI57" s="224"/>
      <c r="EJ57" s="224"/>
      <c r="EK57" s="224"/>
      <c r="EL57" s="224"/>
      <c r="EM57" s="224"/>
      <c r="EN57" s="224"/>
      <c r="EO57" s="224"/>
      <c r="EP57" s="224"/>
      <c r="EQ57" s="224"/>
      <c r="ER57" s="224"/>
      <c r="ES57" s="224"/>
      <c r="ET57" s="224"/>
      <c r="EU57" s="224"/>
      <c r="EV57" s="224"/>
      <c r="EW57" s="224"/>
      <c r="EX57" s="224"/>
      <c r="EY57" s="224"/>
      <c r="EZ57" s="224"/>
      <c r="FA57" s="224"/>
      <c r="FB57" s="224"/>
      <c r="FC57" s="224"/>
      <c r="FD57" s="224"/>
      <c r="FE57" s="224"/>
      <c r="FF57" s="224"/>
      <c r="FG57" s="224"/>
      <c r="FH57" s="224"/>
      <c r="FI57" s="224"/>
      <c r="FJ57" s="224"/>
      <c r="FK57" s="224"/>
      <c r="FL57" s="224"/>
      <c r="FM57" s="224"/>
      <c r="FN57" s="224"/>
      <c r="FO57" s="224"/>
      <c r="FP57" s="224"/>
      <c r="FQ57" s="224"/>
      <c r="FR57" s="224"/>
      <c r="FS57" s="224"/>
      <c r="FT57" s="224"/>
      <c r="FU57" s="224"/>
      <c r="FV57" s="224"/>
      <c r="FW57" s="224"/>
      <c r="FX57" s="224"/>
      <c r="FY57" s="224"/>
      <c r="FZ57" s="224"/>
      <c r="GA57" s="224"/>
      <c r="GB57" s="224"/>
      <c r="GC57" s="224"/>
      <c r="GD57" s="224"/>
      <c r="GE57" s="224"/>
      <c r="GF57" s="224"/>
      <c r="GG57" s="224"/>
      <c r="GH57" s="224"/>
      <c r="GI57" s="224"/>
      <c r="GJ57" s="224"/>
      <c r="GK57" s="224"/>
      <c r="GL57" s="224"/>
      <c r="GM57" s="224"/>
      <c r="GN57" s="224"/>
      <c r="GO57" s="224"/>
      <c r="GP57" s="224"/>
      <c r="GQ57" s="224"/>
      <c r="GR57" s="224"/>
      <c r="GS57" s="224"/>
      <c r="GT57" s="224"/>
      <c r="GU57" s="224"/>
      <c r="GV57" s="224"/>
      <c r="GW57" s="224"/>
      <c r="GX57" s="224"/>
      <c r="GY57" s="224"/>
      <c r="GZ57" s="224"/>
      <c r="HA57" s="224"/>
      <c r="HB57" s="224"/>
      <c r="HC57" s="224"/>
      <c r="HD57" s="224"/>
      <c r="HE57" s="224"/>
      <c r="HF57" s="224"/>
      <c r="HG57" s="224"/>
      <c r="HH57" s="224"/>
      <c r="HI57" s="224"/>
      <c r="HJ57" s="224"/>
      <c r="HK57" s="224"/>
      <c r="HL57" s="224"/>
      <c r="HM57" s="224"/>
      <c r="HN57" s="224"/>
      <c r="HO57" s="224"/>
      <c r="HP57" s="224"/>
      <c r="HQ57" s="224"/>
      <c r="HR57" s="224"/>
      <c r="HS57" s="224"/>
      <c r="HT57" s="224"/>
      <c r="HU57" s="224"/>
      <c r="HV57" s="224"/>
      <c r="HW57" s="224"/>
      <c r="HX57" s="224"/>
      <c r="HY57" s="224"/>
      <c r="HZ57" s="224"/>
      <c r="IA57" s="224"/>
      <c r="IB57" s="224"/>
      <c r="IC57" s="224"/>
      <c r="ID57" s="224"/>
      <c r="IE57" s="224"/>
      <c r="IF57" s="224"/>
      <c r="IG57" s="224"/>
      <c r="IH57" s="224"/>
    </row>
    <row r="58" s="281" customFormat="1" ht="16.65" customHeight="1" spans="1:242">
      <c r="A58" s="263" t="s">
        <v>99</v>
      </c>
      <c r="B58" s="287">
        <v>10715</v>
      </c>
      <c r="C58" s="287"/>
      <c r="D58" s="290">
        <f t="shared" si="2"/>
        <v>10715</v>
      </c>
      <c r="E58" s="266"/>
      <c r="F58" s="287"/>
      <c r="G58" s="266"/>
      <c r="H58" s="289"/>
      <c r="I58" s="269"/>
      <c r="J58" s="269"/>
      <c r="K58" s="269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  <c r="AL58" s="224"/>
      <c r="AM58" s="224"/>
      <c r="AN58" s="224"/>
      <c r="AO58" s="224"/>
      <c r="AP58" s="224"/>
      <c r="AQ58" s="224"/>
      <c r="AR58" s="224"/>
      <c r="AS58" s="224"/>
      <c r="AT58" s="224"/>
      <c r="AU58" s="224"/>
      <c r="AV58" s="224"/>
      <c r="AW58" s="224"/>
      <c r="AX58" s="224"/>
      <c r="AY58" s="224"/>
      <c r="AZ58" s="224"/>
      <c r="BA58" s="224"/>
      <c r="BB58" s="224"/>
      <c r="BC58" s="224"/>
      <c r="BD58" s="224"/>
      <c r="BE58" s="224"/>
      <c r="BF58" s="224"/>
      <c r="BG58" s="224"/>
      <c r="BH58" s="224"/>
      <c r="BI58" s="224"/>
      <c r="BJ58" s="224"/>
      <c r="BK58" s="224"/>
      <c r="BL58" s="224"/>
      <c r="BM58" s="224"/>
      <c r="BN58" s="224"/>
      <c r="BO58" s="224"/>
      <c r="BP58" s="224"/>
      <c r="BQ58" s="224"/>
      <c r="BR58" s="224"/>
      <c r="BS58" s="224"/>
      <c r="BT58" s="224"/>
      <c r="BU58" s="224"/>
      <c r="BV58" s="224"/>
      <c r="BW58" s="224"/>
      <c r="BX58" s="224"/>
      <c r="BY58" s="224"/>
      <c r="BZ58" s="224"/>
      <c r="CA58" s="224"/>
      <c r="CB58" s="224"/>
      <c r="CC58" s="224"/>
      <c r="CD58" s="224"/>
      <c r="CE58" s="224"/>
      <c r="CF58" s="224"/>
      <c r="CG58" s="224"/>
      <c r="CH58" s="224"/>
      <c r="CI58" s="224"/>
      <c r="CJ58" s="224"/>
      <c r="CK58" s="224"/>
      <c r="CL58" s="224"/>
      <c r="CM58" s="224"/>
      <c r="CN58" s="224"/>
      <c r="CO58" s="224"/>
      <c r="CP58" s="224"/>
      <c r="CQ58" s="224"/>
      <c r="CR58" s="224"/>
      <c r="CS58" s="224"/>
      <c r="CT58" s="224"/>
      <c r="CU58" s="224"/>
      <c r="CV58" s="224"/>
      <c r="CW58" s="224"/>
      <c r="CX58" s="224"/>
      <c r="CY58" s="224"/>
      <c r="CZ58" s="224"/>
      <c r="DA58" s="224"/>
      <c r="DB58" s="224"/>
      <c r="DC58" s="224"/>
      <c r="DD58" s="224"/>
      <c r="DE58" s="224"/>
      <c r="DF58" s="224"/>
      <c r="DG58" s="224"/>
      <c r="DH58" s="224"/>
      <c r="DI58" s="224"/>
      <c r="DJ58" s="224"/>
      <c r="DK58" s="224"/>
      <c r="DL58" s="224"/>
      <c r="DM58" s="224"/>
      <c r="DN58" s="224"/>
      <c r="DO58" s="224"/>
      <c r="DP58" s="224"/>
      <c r="DQ58" s="224"/>
      <c r="DR58" s="224"/>
      <c r="DS58" s="224"/>
      <c r="DT58" s="224"/>
      <c r="DU58" s="224"/>
      <c r="DV58" s="224"/>
      <c r="DW58" s="224"/>
      <c r="DX58" s="224"/>
      <c r="DY58" s="224"/>
      <c r="DZ58" s="224"/>
      <c r="EA58" s="224"/>
      <c r="EB58" s="224"/>
      <c r="EC58" s="224"/>
      <c r="ED58" s="224"/>
      <c r="EE58" s="224"/>
      <c r="EF58" s="224"/>
      <c r="EG58" s="224"/>
      <c r="EH58" s="224"/>
      <c r="EI58" s="224"/>
      <c r="EJ58" s="224"/>
      <c r="EK58" s="224"/>
      <c r="EL58" s="224"/>
      <c r="EM58" s="224"/>
      <c r="EN58" s="224"/>
      <c r="EO58" s="224"/>
      <c r="EP58" s="224"/>
      <c r="EQ58" s="224"/>
      <c r="ER58" s="224"/>
      <c r="ES58" s="224"/>
      <c r="ET58" s="224"/>
      <c r="EU58" s="224"/>
      <c r="EV58" s="224"/>
      <c r="EW58" s="224"/>
      <c r="EX58" s="224"/>
      <c r="EY58" s="224"/>
      <c r="EZ58" s="224"/>
      <c r="FA58" s="224"/>
      <c r="FB58" s="224"/>
      <c r="FC58" s="224"/>
      <c r="FD58" s="224"/>
      <c r="FE58" s="224"/>
      <c r="FF58" s="224"/>
      <c r="FG58" s="224"/>
      <c r="FH58" s="224"/>
      <c r="FI58" s="224"/>
      <c r="FJ58" s="224"/>
      <c r="FK58" s="224"/>
      <c r="FL58" s="224"/>
      <c r="FM58" s="224"/>
      <c r="FN58" s="224"/>
      <c r="FO58" s="224"/>
      <c r="FP58" s="224"/>
      <c r="FQ58" s="224"/>
      <c r="FR58" s="224"/>
      <c r="FS58" s="224"/>
      <c r="FT58" s="224"/>
      <c r="FU58" s="224"/>
      <c r="FV58" s="224"/>
      <c r="FW58" s="224"/>
      <c r="FX58" s="224"/>
      <c r="FY58" s="224"/>
      <c r="FZ58" s="224"/>
      <c r="GA58" s="224"/>
      <c r="GB58" s="224"/>
      <c r="GC58" s="224"/>
      <c r="GD58" s="224"/>
      <c r="GE58" s="224"/>
      <c r="GF58" s="224"/>
      <c r="GG58" s="224"/>
      <c r="GH58" s="224"/>
      <c r="GI58" s="224"/>
      <c r="GJ58" s="224"/>
      <c r="GK58" s="224"/>
      <c r="GL58" s="224"/>
      <c r="GM58" s="224"/>
      <c r="GN58" s="224"/>
      <c r="GO58" s="224"/>
      <c r="GP58" s="224"/>
      <c r="GQ58" s="224"/>
      <c r="GR58" s="224"/>
      <c r="GS58" s="224"/>
      <c r="GT58" s="224"/>
      <c r="GU58" s="224"/>
      <c r="GV58" s="224"/>
      <c r="GW58" s="224"/>
      <c r="GX58" s="224"/>
      <c r="GY58" s="224"/>
      <c r="GZ58" s="224"/>
      <c r="HA58" s="224"/>
      <c r="HB58" s="224"/>
      <c r="HC58" s="224"/>
      <c r="HD58" s="224"/>
      <c r="HE58" s="224"/>
      <c r="HF58" s="224"/>
      <c r="HG58" s="224"/>
      <c r="HH58" s="224"/>
      <c r="HI58" s="224"/>
      <c r="HJ58" s="224"/>
      <c r="HK58" s="224"/>
      <c r="HL58" s="224"/>
      <c r="HM58" s="224"/>
      <c r="HN58" s="224"/>
      <c r="HO58" s="224"/>
      <c r="HP58" s="224"/>
      <c r="HQ58" s="224"/>
      <c r="HR58" s="224"/>
      <c r="HS58" s="224"/>
      <c r="HT58" s="224"/>
      <c r="HU58" s="224"/>
      <c r="HV58" s="224"/>
      <c r="HW58" s="224"/>
      <c r="HX58" s="224"/>
      <c r="HY58" s="224"/>
      <c r="HZ58" s="224"/>
      <c r="IA58" s="224"/>
      <c r="IB58" s="224"/>
      <c r="IC58" s="224"/>
      <c r="ID58" s="224"/>
      <c r="IE58" s="224"/>
      <c r="IF58" s="224"/>
      <c r="IG58" s="224"/>
      <c r="IH58" s="224"/>
    </row>
    <row r="59" s="281" customFormat="1" ht="16.65" customHeight="1" spans="1:242">
      <c r="A59" s="263" t="s">
        <v>100</v>
      </c>
      <c r="B59" s="287">
        <v>33846</v>
      </c>
      <c r="C59" s="287"/>
      <c r="D59" s="290">
        <f t="shared" si="2"/>
        <v>33846</v>
      </c>
      <c r="E59" s="266"/>
      <c r="F59" s="287"/>
      <c r="G59" s="266"/>
      <c r="H59" s="289"/>
      <c r="I59" s="269"/>
      <c r="J59" s="269"/>
      <c r="K59" s="269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  <c r="AL59" s="224"/>
      <c r="AM59" s="224"/>
      <c r="AN59" s="224"/>
      <c r="AO59" s="224"/>
      <c r="AP59" s="224"/>
      <c r="AQ59" s="224"/>
      <c r="AR59" s="224"/>
      <c r="AS59" s="224"/>
      <c r="AT59" s="224"/>
      <c r="AU59" s="224"/>
      <c r="AV59" s="224"/>
      <c r="AW59" s="224"/>
      <c r="AX59" s="224"/>
      <c r="AY59" s="224"/>
      <c r="AZ59" s="224"/>
      <c r="BA59" s="224"/>
      <c r="BB59" s="224"/>
      <c r="BC59" s="224"/>
      <c r="BD59" s="224"/>
      <c r="BE59" s="224"/>
      <c r="BF59" s="224"/>
      <c r="BG59" s="224"/>
      <c r="BH59" s="224"/>
      <c r="BI59" s="224"/>
      <c r="BJ59" s="224"/>
      <c r="BK59" s="224"/>
      <c r="BL59" s="224"/>
      <c r="BM59" s="224"/>
      <c r="BN59" s="224"/>
      <c r="BO59" s="224"/>
      <c r="BP59" s="224"/>
      <c r="BQ59" s="224"/>
      <c r="BR59" s="224"/>
      <c r="BS59" s="224"/>
      <c r="BT59" s="224"/>
      <c r="BU59" s="224"/>
      <c r="BV59" s="224"/>
      <c r="BW59" s="224"/>
      <c r="BX59" s="224"/>
      <c r="BY59" s="224"/>
      <c r="BZ59" s="224"/>
      <c r="CA59" s="224"/>
      <c r="CB59" s="224"/>
      <c r="CC59" s="224"/>
      <c r="CD59" s="224"/>
      <c r="CE59" s="224"/>
      <c r="CF59" s="224"/>
      <c r="CG59" s="224"/>
      <c r="CH59" s="224"/>
      <c r="CI59" s="224"/>
      <c r="CJ59" s="224"/>
      <c r="CK59" s="224"/>
      <c r="CL59" s="224"/>
      <c r="CM59" s="224"/>
      <c r="CN59" s="224"/>
      <c r="CO59" s="224"/>
      <c r="CP59" s="224"/>
      <c r="CQ59" s="224"/>
      <c r="CR59" s="224"/>
      <c r="CS59" s="224"/>
      <c r="CT59" s="224"/>
      <c r="CU59" s="224"/>
      <c r="CV59" s="224"/>
      <c r="CW59" s="224"/>
      <c r="CX59" s="224"/>
      <c r="CY59" s="224"/>
      <c r="CZ59" s="224"/>
      <c r="DA59" s="224"/>
      <c r="DB59" s="224"/>
      <c r="DC59" s="224"/>
      <c r="DD59" s="224"/>
      <c r="DE59" s="224"/>
      <c r="DF59" s="224"/>
      <c r="DG59" s="224"/>
      <c r="DH59" s="224"/>
      <c r="DI59" s="224"/>
      <c r="DJ59" s="224"/>
      <c r="DK59" s="224"/>
      <c r="DL59" s="224"/>
      <c r="DM59" s="224"/>
      <c r="DN59" s="224"/>
      <c r="DO59" s="224"/>
      <c r="DP59" s="224"/>
      <c r="DQ59" s="224"/>
      <c r="DR59" s="224"/>
      <c r="DS59" s="224"/>
      <c r="DT59" s="224"/>
      <c r="DU59" s="224"/>
      <c r="DV59" s="224"/>
      <c r="DW59" s="224"/>
      <c r="DX59" s="224"/>
      <c r="DY59" s="224"/>
      <c r="DZ59" s="224"/>
      <c r="EA59" s="224"/>
      <c r="EB59" s="224"/>
      <c r="EC59" s="224"/>
      <c r="ED59" s="224"/>
      <c r="EE59" s="224"/>
      <c r="EF59" s="224"/>
      <c r="EG59" s="224"/>
      <c r="EH59" s="224"/>
      <c r="EI59" s="224"/>
      <c r="EJ59" s="224"/>
      <c r="EK59" s="224"/>
      <c r="EL59" s="224"/>
      <c r="EM59" s="224"/>
      <c r="EN59" s="224"/>
      <c r="EO59" s="224"/>
      <c r="EP59" s="224"/>
      <c r="EQ59" s="224"/>
      <c r="ER59" s="224"/>
      <c r="ES59" s="224"/>
      <c r="ET59" s="224"/>
      <c r="EU59" s="224"/>
      <c r="EV59" s="224"/>
      <c r="EW59" s="224"/>
      <c r="EX59" s="224"/>
      <c r="EY59" s="224"/>
      <c r="EZ59" s="224"/>
      <c r="FA59" s="224"/>
      <c r="FB59" s="224"/>
      <c r="FC59" s="224"/>
      <c r="FD59" s="224"/>
      <c r="FE59" s="224"/>
      <c r="FF59" s="224"/>
      <c r="FG59" s="224"/>
      <c r="FH59" s="224"/>
      <c r="FI59" s="224"/>
      <c r="FJ59" s="224"/>
      <c r="FK59" s="224"/>
      <c r="FL59" s="224"/>
      <c r="FM59" s="224"/>
      <c r="FN59" s="224"/>
      <c r="FO59" s="224"/>
      <c r="FP59" s="224"/>
      <c r="FQ59" s="224"/>
      <c r="FR59" s="224"/>
      <c r="FS59" s="224"/>
      <c r="FT59" s="224"/>
      <c r="FU59" s="224"/>
      <c r="FV59" s="224"/>
      <c r="FW59" s="224"/>
      <c r="FX59" s="224"/>
      <c r="FY59" s="224"/>
      <c r="FZ59" s="224"/>
      <c r="GA59" s="224"/>
      <c r="GB59" s="224"/>
      <c r="GC59" s="224"/>
      <c r="GD59" s="224"/>
      <c r="GE59" s="224"/>
      <c r="GF59" s="224"/>
      <c r="GG59" s="224"/>
      <c r="GH59" s="224"/>
      <c r="GI59" s="224"/>
      <c r="GJ59" s="224"/>
      <c r="GK59" s="224"/>
      <c r="GL59" s="224"/>
      <c r="GM59" s="224"/>
      <c r="GN59" s="224"/>
      <c r="GO59" s="224"/>
      <c r="GP59" s="224"/>
      <c r="GQ59" s="224"/>
      <c r="GR59" s="224"/>
      <c r="GS59" s="224"/>
      <c r="GT59" s="224"/>
      <c r="GU59" s="224"/>
      <c r="GV59" s="224"/>
      <c r="GW59" s="224"/>
      <c r="GX59" s="224"/>
      <c r="GY59" s="224"/>
      <c r="GZ59" s="224"/>
      <c r="HA59" s="224"/>
      <c r="HB59" s="224"/>
      <c r="HC59" s="224"/>
      <c r="HD59" s="224"/>
      <c r="HE59" s="224"/>
      <c r="HF59" s="224"/>
      <c r="HG59" s="224"/>
      <c r="HH59" s="224"/>
      <c r="HI59" s="224"/>
      <c r="HJ59" s="224"/>
      <c r="HK59" s="224"/>
      <c r="HL59" s="224"/>
      <c r="HM59" s="224"/>
      <c r="HN59" s="224"/>
      <c r="HO59" s="224"/>
      <c r="HP59" s="224"/>
      <c r="HQ59" s="224"/>
      <c r="HR59" s="224"/>
      <c r="HS59" s="224"/>
      <c r="HT59" s="224"/>
      <c r="HU59" s="224"/>
      <c r="HV59" s="224"/>
      <c r="HW59" s="224"/>
      <c r="HX59" s="224"/>
      <c r="HY59" s="224"/>
      <c r="HZ59" s="224"/>
      <c r="IA59" s="224"/>
      <c r="IB59" s="224"/>
      <c r="IC59" s="224"/>
      <c r="ID59" s="224"/>
      <c r="IE59" s="224"/>
      <c r="IF59" s="224"/>
      <c r="IG59" s="224"/>
      <c r="IH59" s="224"/>
    </row>
    <row r="60" s="281" customFormat="1" ht="16.65" customHeight="1" spans="1:242">
      <c r="A60" s="263" t="s">
        <v>101</v>
      </c>
      <c r="B60" s="287">
        <v>8180</v>
      </c>
      <c r="C60" s="287"/>
      <c r="D60" s="290">
        <f t="shared" si="2"/>
        <v>8180</v>
      </c>
      <c r="E60" s="266"/>
      <c r="F60" s="287"/>
      <c r="G60" s="266"/>
      <c r="H60" s="289"/>
      <c r="I60" s="269"/>
      <c r="J60" s="269"/>
      <c r="K60" s="269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  <c r="AL60" s="224"/>
      <c r="AM60" s="224"/>
      <c r="AN60" s="224"/>
      <c r="AO60" s="224"/>
      <c r="AP60" s="224"/>
      <c r="AQ60" s="224"/>
      <c r="AR60" s="224"/>
      <c r="AS60" s="224"/>
      <c r="AT60" s="224"/>
      <c r="AU60" s="224"/>
      <c r="AV60" s="224"/>
      <c r="AW60" s="224"/>
      <c r="AX60" s="224"/>
      <c r="AY60" s="224"/>
      <c r="AZ60" s="224"/>
      <c r="BA60" s="224"/>
      <c r="BB60" s="224"/>
      <c r="BC60" s="224"/>
      <c r="BD60" s="224"/>
      <c r="BE60" s="224"/>
      <c r="BF60" s="224"/>
      <c r="BG60" s="224"/>
      <c r="BH60" s="224"/>
      <c r="BI60" s="224"/>
      <c r="BJ60" s="224"/>
      <c r="BK60" s="224"/>
      <c r="BL60" s="224"/>
      <c r="BM60" s="224"/>
      <c r="BN60" s="224"/>
      <c r="BO60" s="224"/>
      <c r="BP60" s="224"/>
      <c r="BQ60" s="224"/>
      <c r="BR60" s="224"/>
      <c r="BS60" s="224"/>
      <c r="BT60" s="224"/>
      <c r="BU60" s="224"/>
      <c r="BV60" s="224"/>
      <c r="BW60" s="224"/>
      <c r="BX60" s="224"/>
      <c r="BY60" s="224"/>
      <c r="BZ60" s="224"/>
      <c r="CA60" s="224"/>
      <c r="CB60" s="224"/>
      <c r="CC60" s="224"/>
      <c r="CD60" s="224"/>
      <c r="CE60" s="224"/>
      <c r="CF60" s="224"/>
      <c r="CG60" s="224"/>
      <c r="CH60" s="224"/>
      <c r="CI60" s="224"/>
      <c r="CJ60" s="224"/>
      <c r="CK60" s="224"/>
      <c r="CL60" s="224"/>
      <c r="CM60" s="224"/>
      <c r="CN60" s="224"/>
      <c r="CO60" s="224"/>
      <c r="CP60" s="224"/>
      <c r="CQ60" s="224"/>
      <c r="CR60" s="224"/>
      <c r="CS60" s="224"/>
      <c r="CT60" s="224"/>
      <c r="CU60" s="224"/>
      <c r="CV60" s="224"/>
      <c r="CW60" s="224"/>
      <c r="CX60" s="224"/>
      <c r="CY60" s="224"/>
      <c r="CZ60" s="224"/>
      <c r="DA60" s="224"/>
      <c r="DB60" s="224"/>
      <c r="DC60" s="224"/>
      <c r="DD60" s="224"/>
      <c r="DE60" s="224"/>
      <c r="DF60" s="224"/>
      <c r="DG60" s="224"/>
      <c r="DH60" s="224"/>
      <c r="DI60" s="224"/>
      <c r="DJ60" s="224"/>
      <c r="DK60" s="224"/>
      <c r="DL60" s="224"/>
      <c r="DM60" s="224"/>
      <c r="DN60" s="224"/>
      <c r="DO60" s="224"/>
      <c r="DP60" s="224"/>
      <c r="DQ60" s="224"/>
      <c r="DR60" s="224"/>
      <c r="DS60" s="224"/>
      <c r="DT60" s="224"/>
      <c r="DU60" s="224"/>
      <c r="DV60" s="224"/>
      <c r="DW60" s="224"/>
      <c r="DX60" s="224"/>
      <c r="DY60" s="224"/>
      <c r="DZ60" s="224"/>
      <c r="EA60" s="224"/>
      <c r="EB60" s="224"/>
      <c r="EC60" s="224"/>
      <c r="ED60" s="224"/>
      <c r="EE60" s="224"/>
      <c r="EF60" s="224"/>
      <c r="EG60" s="224"/>
      <c r="EH60" s="224"/>
      <c r="EI60" s="224"/>
      <c r="EJ60" s="224"/>
      <c r="EK60" s="224"/>
      <c r="EL60" s="224"/>
      <c r="EM60" s="224"/>
      <c r="EN60" s="224"/>
      <c r="EO60" s="224"/>
      <c r="EP60" s="224"/>
      <c r="EQ60" s="224"/>
      <c r="ER60" s="224"/>
      <c r="ES60" s="224"/>
      <c r="ET60" s="224"/>
      <c r="EU60" s="224"/>
      <c r="EV60" s="224"/>
      <c r="EW60" s="224"/>
      <c r="EX60" s="224"/>
      <c r="EY60" s="224"/>
      <c r="EZ60" s="224"/>
      <c r="FA60" s="224"/>
      <c r="FB60" s="224"/>
      <c r="FC60" s="224"/>
      <c r="FD60" s="224"/>
      <c r="FE60" s="224"/>
      <c r="FF60" s="224"/>
      <c r="FG60" s="224"/>
      <c r="FH60" s="224"/>
      <c r="FI60" s="224"/>
      <c r="FJ60" s="224"/>
      <c r="FK60" s="224"/>
      <c r="FL60" s="224"/>
      <c r="FM60" s="224"/>
      <c r="FN60" s="224"/>
      <c r="FO60" s="224"/>
      <c r="FP60" s="224"/>
      <c r="FQ60" s="224"/>
      <c r="FR60" s="224"/>
      <c r="FS60" s="224"/>
      <c r="FT60" s="224"/>
      <c r="FU60" s="224"/>
      <c r="FV60" s="224"/>
      <c r="FW60" s="224"/>
      <c r="FX60" s="224"/>
      <c r="FY60" s="224"/>
      <c r="FZ60" s="224"/>
      <c r="GA60" s="224"/>
      <c r="GB60" s="224"/>
      <c r="GC60" s="224"/>
      <c r="GD60" s="224"/>
      <c r="GE60" s="224"/>
      <c r="GF60" s="224"/>
      <c r="GG60" s="224"/>
      <c r="GH60" s="224"/>
      <c r="GI60" s="224"/>
      <c r="GJ60" s="224"/>
      <c r="GK60" s="224"/>
      <c r="GL60" s="224"/>
      <c r="GM60" s="224"/>
      <c r="GN60" s="224"/>
      <c r="GO60" s="224"/>
      <c r="GP60" s="224"/>
      <c r="GQ60" s="224"/>
      <c r="GR60" s="224"/>
      <c r="GS60" s="224"/>
      <c r="GT60" s="224"/>
      <c r="GU60" s="224"/>
      <c r="GV60" s="224"/>
      <c r="GW60" s="224"/>
      <c r="GX60" s="224"/>
      <c r="GY60" s="224"/>
      <c r="GZ60" s="224"/>
      <c r="HA60" s="224"/>
      <c r="HB60" s="224"/>
      <c r="HC60" s="224"/>
      <c r="HD60" s="224"/>
      <c r="HE60" s="224"/>
      <c r="HF60" s="224"/>
      <c r="HG60" s="224"/>
      <c r="HH60" s="224"/>
      <c r="HI60" s="224"/>
      <c r="HJ60" s="224"/>
      <c r="HK60" s="224"/>
      <c r="HL60" s="224"/>
      <c r="HM60" s="224"/>
      <c r="HN60" s="224"/>
      <c r="HO60" s="224"/>
      <c r="HP60" s="224"/>
      <c r="HQ60" s="224"/>
      <c r="HR60" s="224"/>
      <c r="HS60" s="224"/>
      <c r="HT60" s="224"/>
      <c r="HU60" s="224"/>
      <c r="HV60" s="224"/>
      <c r="HW60" s="224"/>
      <c r="HX60" s="224"/>
      <c r="HY60" s="224"/>
      <c r="HZ60" s="224"/>
      <c r="IA60" s="224"/>
      <c r="IB60" s="224"/>
      <c r="IC60" s="224"/>
      <c r="ID60" s="224"/>
      <c r="IE60" s="224"/>
      <c r="IF60" s="224"/>
      <c r="IG60" s="224"/>
      <c r="IH60" s="224"/>
    </row>
    <row r="61" s="281" customFormat="1" ht="16.65" customHeight="1" spans="1:242">
      <c r="A61" s="263" t="s">
        <v>102</v>
      </c>
      <c r="B61" s="287"/>
      <c r="C61" s="287"/>
      <c r="D61" s="290">
        <f t="shared" si="2"/>
        <v>0</v>
      </c>
      <c r="E61" s="266"/>
      <c r="F61" s="287"/>
      <c r="G61" s="266"/>
      <c r="H61" s="289"/>
      <c r="I61" s="269"/>
      <c r="J61" s="269"/>
      <c r="K61" s="269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  <c r="AL61" s="224"/>
      <c r="AM61" s="224"/>
      <c r="AN61" s="224"/>
      <c r="AO61" s="224"/>
      <c r="AP61" s="224"/>
      <c r="AQ61" s="224"/>
      <c r="AR61" s="224"/>
      <c r="AS61" s="224"/>
      <c r="AT61" s="224"/>
      <c r="AU61" s="224"/>
      <c r="AV61" s="224"/>
      <c r="AW61" s="224"/>
      <c r="AX61" s="224"/>
      <c r="AY61" s="224"/>
      <c r="AZ61" s="224"/>
      <c r="BA61" s="224"/>
      <c r="BB61" s="224"/>
      <c r="BC61" s="224"/>
      <c r="BD61" s="224"/>
      <c r="BE61" s="224"/>
      <c r="BF61" s="224"/>
      <c r="BG61" s="224"/>
      <c r="BH61" s="224"/>
      <c r="BI61" s="224"/>
      <c r="BJ61" s="224"/>
      <c r="BK61" s="224"/>
      <c r="BL61" s="224"/>
      <c r="BM61" s="224"/>
      <c r="BN61" s="224"/>
      <c r="BO61" s="224"/>
      <c r="BP61" s="224"/>
      <c r="BQ61" s="224"/>
      <c r="BR61" s="224"/>
      <c r="BS61" s="224"/>
      <c r="BT61" s="224"/>
      <c r="BU61" s="224"/>
      <c r="BV61" s="224"/>
      <c r="BW61" s="224"/>
      <c r="BX61" s="224"/>
      <c r="BY61" s="224"/>
      <c r="BZ61" s="224"/>
      <c r="CA61" s="224"/>
      <c r="CB61" s="224"/>
      <c r="CC61" s="224"/>
      <c r="CD61" s="224"/>
      <c r="CE61" s="224"/>
      <c r="CF61" s="224"/>
      <c r="CG61" s="224"/>
      <c r="CH61" s="224"/>
      <c r="CI61" s="224"/>
      <c r="CJ61" s="224"/>
      <c r="CK61" s="224"/>
      <c r="CL61" s="224"/>
      <c r="CM61" s="224"/>
      <c r="CN61" s="224"/>
      <c r="CO61" s="224"/>
      <c r="CP61" s="224"/>
      <c r="CQ61" s="224"/>
      <c r="CR61" s="224"/>
      <c r="CS61" s="224"/>
      <c r="CT61" s="224"/>
      <c r="CU61" s="224"/>
      <c r="CV61" s="224"/>
      <c r="CW61" s="224"/>
      <c r="CX61" s="224"/>
      <c r="CY61" s="224"/>
      <c r="CZ61" s="224"/>
      <c r="DA61" s="224"/>
      <c r="DB61" s="224"/>
      <c r="DC61" s="224"/>
      <c r="DD61" s="224"/>
      <c r="DE61" s="224"/>
      <c r="DF61" s="224"/>
      <c r="DG61" s="224"/>
      <c r="DH61" s="224"/>
      <c r="DI61" s="224"/>
      <c r="DJ61" s="224"/>
      <c r="DK61" s="224"/>
      <c r="DL61" s="224"/>
      <c r="DM61" s="224"/>
      <c r="DN61" s="224"/>
      <c r="DO61" s="224"/>
      <c r="DP61" s="224"/>
      <c r="DQ61" s="224"/>
      <c r="DR61" s="224"/>
      <c r="DS61" s="224"/>
      <c r="DT61" s="224"/>
      <c r="DU61" s="224"/>
      <c r="DV61" s="224"/>
      <c r="DW61" s="224"/>
      <c r="DX61" s="224"/>
      <c r="DY61" s="224"/>
      <c r="DZ61" s="224"/>
      <c r="EA61" s="224"/>
      <c r="EB61" s="224"/>
      <c r="EC61" s="224"/>
      <c r="ED61" s="224"/>
      <c r="EE61" s="224"/>
      <c r="EF61" s="224"/>
      <c r="EG61" s="224"/>
      <c r="EH61" s="224"/>
      <c r="EI61" s="224"/>
      <c r="EJ61" s="224"/>
      <c r="EK61" s="224"/>
      <c r="EL61" s="224"/>
      <c r="EM61" s="224"/>
      <c r="EN61" s="224"/>
      <c r="EO61" s="224"/>
      <c r="EP61" s="224"/>
      <c r="EQ61" s="224"/>
      <c r="ER61" s="224"/>
      <c r="ES61" s="224"/>
      <c r="ET61" s="224"/>
      <c r="EU61" s="224"/>
      <c r="EV61" s="224"/>
      <c r="EW61" s="224"/>
      <c r="EX61" s="224"/>
      <c r="EY61" s="224"/>
      <c r="EZ61" s="224"/>
      <c r="FA61" s="224"/>
      <c r="FB61" s="224"/>
      <c r="FC61" s="224"/>
      <c r="FD61" s="224"/>
      <c r="FE61" s="224"/>
      <c r="FF61" s="224"/>
      <c r="FG61" s="224"/>
      <c r="FH61" s="224"/>
      <c r="FI61" s="224"/>
      <c r="FJ61" s="224"/>
      <c r="FK61" s="224"/>
      <c r="FL61" s="224"/>
      <c r="FM61" s="224"/>
      <c r="FN61" s="224"/>
      <c r="FO61" s="224"/>
      <c r="FP61" s="224"/>
      <c r="FQ61" s="224"/>
      <c r="FR61" s="224"/>
      <c r="FS61" s="224"/>
      <c r="FT61" s="224"/>
      <c r="FU61" s="224"/>
      <c r="FV61" s="224"/>
      <c r="FW61" s="224"/>
      <c r="FX61" s="224"/>
      <c r="FY61" s="224"/>
      <c r="FZ61" s="224"/>
      <c r="GA61" s="224"/>
      <c r="GB61" s="224"/>
      <c r="GC61" s="224"/>
      <c r="GD61" s="224"/>
      <c r="GE61" s="224"/>
      <c r="GF61" s="224"/>
      <c r="GG61" s="224"/>
      <c r="GH61" s="224"/>
      <c r="GI61" s="224"/>
      <c r="GJ61" s="224"/>
      <c r="GK61" s="224"/>
      <c r="GL61" s="224"/>
      <c r="GM61" s="224"/>
      <c r="GN61" s="224"/>
      <c r="GO61" s="224"/>
      <c r="GP61" s="224"/>
      <c r="GQ61" s="224"/>
      <c r="GR61" s="224"/>
      <c r="GS61" s="224"/>
      <c r="GT61" s="224"/>
      <c r="GU61" s="224"/>
      <c r="GV61" s="224"/>
      <c r="GW61" s="224"/>
      <c r="GX61" s="224"/>
      <c r="GY61" s="224"/>
      <c r="GZ61" s="224"/>
      <c r="HA61" s="224"/>
      <c r="HB61" s="224"/>
      <c r="HC61" s="224"/>
      <c r="HD61" s="224"/>
      <c r="HE61" s="224"/>
      <c r="HF61" s="224"/>
      <c r="HG61" s="224"/>
      <c r="HH61" s="224"/>
      <c r="HI61" s="224"/>
      <c r="HJ61" s="224"/>
      <c r="HK61" s="224"/>
      <c r="HL61" s="224"/>
      <c r="HM61" s="224"/>
      <c r="HN61" s="224"/>
      <c r="HO61" s="224"/>
      <c r="HP61" s="224"/>
      <c r="HQ61" s="224"/>
      <c r="HR61" s="224"/>
      <c r="HS61" s="224"/>
      <c r="HT61" s="224"/>
      <c r="HU61" s="224"/>
      <c r="HV61" s="224"/>
      <c r="HW61" s="224"/>
      <c r="HX61" s="224"/>
      <c r="HY61" s="224"/>
      <c r="HZ61" s="224"/>
      <c r="IA61" s="224"/>
      <c r="IB61" s="224"/>
      <c r="IC61" s="224"/>
      <c r="ID61" s="224"/>
      <c r="IE61" s="224"/>
      <c r="IF61" s="224"/>
      <c r="IG61" s="224"/>
      <c r="IH61" s="224"/>
    </row>
    <row r="62" s="281" customFormat="1" ht="16.65" customHeight="1" spans="1:242">
      <c r="A62" s="263" t="s">
        <v>103</v>
      </c>
      <c r="B62" s="287">
        <v>16510</v>
      </c>
      <c r="C62" s="287"/>
      <c r="D62" s="290">
        <f t="shared" si="2"/>
        <v>16510</v>
      </c>
      <c r="E62" s="266"/>
      <c r="F62" s="287"/>
      <c r="G62" s="266"/>
      <c r="H62" s="289"/>
      <c r="I62" s="269"/>
      <c r="J62" s="269"/>
      <c r="K62" s="269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  <c r="AL62" s="224"/>
      <c r="AM62" s="224"/>
      <c r="AN62" s="224"/>
      <c r="AO62" s="224"/>
      <c r="AP62" s="224"/>
      <c r="AQ62" s="224"/>
      <c r="AR62" s="224"/>
      <c r="AS62" s="224"/>
      <c r="AT62" s="224"/>
      <c r="AU62" s="224"/>
      <c r="AV62" s="224"/>
      <c r="AW62" s="224"/>
      <c r="AX62" s="224"/>
      <c r="AY62" s="224"/>
      <c r="AZ62" s="224"/>
      <c r="BA62" s="224"/>
      <c r="BB62" s="224"/>
      <c r="BC62" s="224"/>
      <c r="BD62" s="224"/>
      <c r="BE62" s="224"/>
      <c r="BF62" s="224"/>
      <c r="BG62" s="224"/>
      <c r="BH62" s="224"/>
      <c r="BI62" s="224"/>
      <c r="BJ62" s="224"/>
      <c r="BK62" s="224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4"/>
      <c r="CA62" s="224"/>
      <c r="CB62" s="224"/>
      <c r="CC62" s="224"/>
      <c r="CD62" s="224"/>
      <c r="CE62" s="224"/>
      <c r="CF62" s="224"/>
      <c r="CG62" s="224"/>
      <c r="CH62" s="224"/>
      <c r="CI62" s="224"/>
      <c r="CJ62" s="224"/>
      <c r="CK62" s="224"/>
      <c r="CL62" s="224"/>
      <c r="CM62" s="224"/>
      <c r="CN62" s="224"/>
      <c r="CO62" s="224"/>
      <c r="CP62" s="224"/>
      <c r="CQ62" s="224"/>
      <c r="CR62" s="224"/>
      <c r="CS62" s="224"/>
      <c r="CT62" s="224"/>
      <c r="CU62" s="224"/>
      <c r="CV62" s="224"/>
      <c r="CW62" s="224"/>
      <c r="CX62" s="224"/>
      <c r="CY62" s="224"/>
      <c r="CZ62" s="224"/>
      <c r="DA62" s="224"/>
      <c r="DB62" s="224"/>
      <c r="DC62" s="224"/>
      <c r="DD62" s="224"/>
      <c r="DE62" s="224"/>
      <c r="DF62" s="224"/>
      <c r="DG62" s="224"/>
      <c r="DH62" s="224"/>
      <c r="DI62" s="224"/>
      <c r="DJ62" s="224"/>
      <c r="DK62" s="224"/>
      <c r="DL62" s="224"/>
      <c r="DM62" s="224"/>
      <c r="DN62" s="224"/>
      <c r="DO62" s="224"/>
      <c r="DP62" s="224"/>
      <c r="DQ62" s="224"/>
      <c r="DR62" s="224"/>
      <c r="DS62" s="224"/>
      <c r="DT62" s="224"/>
      <c r="DU62" s="224"/>
      <c r="DV62" s="224"/>
      <c r="DW62" s="224"/>
      <c r="DX62" s="224"/>
      <c r="DY62" s="224"/>
      <c r="DZ62" s="224"/>
      <c r="EA62" s="224"/>
      <c r="EB62" s="224"/>
      <c r="EC62" s="224"/>
      <c r="ED62" s="224"/>
      <c r="EE62" s="224"/>
      <c r="EF62" s="224"/>
      <c r="EG62" s="224"/>
      <c r="EH62" s="224"/>
      <c r="EI62" s="224"/>
      <c r="EJ62" s="224"/>
      <c r="EK62" s="224"/>
      <c r="EL62" s="224"/>
      <c r="EM62" s="224"/>
      <c r="EN62" s="224"/>
      <c r="EO62" s="224"/>
      <c r="EP62" s="224"/>
      <c r="EQ62" s="224"/>
      <c r="ER62" s="224"/>
      <c r="ES62" s="224"/>
      <c r="ET62" s="224"/>
      <c r="EU62" s="224"/>
      <c r="EV62" s="224"/>
      <c r="EW62" s="224"/>
      <c r="EX62" s="224"/>
      <c r="EY62" s="224"/>
      <c r="EZ62" s="224"/>
      <c r="FA62" s="224"/>
      <c r="FB62" s="224"/>
      <c r="FC62" s="224"/>
      <c r="FD62" s="224"/>
      <c r="FE62" s="224"/>
      <c r="FF62" s="224"/>
      <c r="FG62" s="224"/>
      <c r="FH62" s="224"/>
      <c r="FI62" s="224"/>
      <c r="FJ62" s="224"/>
      <c r="FK62" s="224"/>
      <c r="FL62" s="224"/>
      <c r="FM62" s="224"/>
      <c r="FN62" s="224"/>
      <c r="FO62" s="224"/>
      <c r="FP62" s="224"/>
      <c r="FQ62" s="224"/>
      <c r="FR62" s="224"/>
      <c r="FS62" s="224"/>
      <c r="FT62" s="224"/>
      <c r="FU62" s="224"/>
      <c r="FV62" s="224"/>
      <c r="FW62" s="224"/>
      <c r="FX62" s="224"/>
      <c r="FY62" s="224"/>
      <c r="FZ62" s="224"/>
      <c r="GA62" s="224"/>
      <c r="GB62" s="224"/>
      <c r="GC62" s="224"/>
      <c r="GD62" s="224"/>
      <c r="GE62" s="224"/>
      <c r="GF62" s="224"/>
      <c r="GG62" s="224"/>
      <c r="GH62" s="224"/>
      <c r="GI62" s="224"/>
      <c r="GJ62" s="224"/>
      <c r="GK62" s="224"/>
      <c r="GL62" s="224"/>
      <c r="GM62" s="224"/>
      <c r="GN62" s="224"/>
      <c r="GO62" s="224"/>
      <c r="GP62" s="224"/>
      <c r="GQ62" s="224"/>
      <c r="GR62" s="224"/>
      <c r="GS62" s="224"/>
      <c r="GT62" s="224"/>
      <c r="GU62" s="224"/>
      <c r="GV62" s="224"/>
      <c r="GW62" s="224"/>
      <c r="GX62" s="224"/>
      <c r="GY62" s="224"/>
      <c r="GZ62" s="224"/>
      <c r="HA62" s="224"/>
      <c r="HB62" s="224"/>
      <c r="HC62" s="224"/>
      <c r="HD62" s="224"/>
      <c r="HE62" s="224"/>
      <c r="HF62" s="224"/>
      <c r="HG62" s="224"/>
      <c r="HH62" s="224"/>
      <c r="HI62" s="224"/>
      <c r="HJ62" s="224"/>
      <c r="HK62" s="224"/>
      <c r="HL62" s="224"/>
      <c r="HM62" s="224"/>
      <c r="HN62" s="224"/>
      <c r="HO62" s="224"/>
      <c r="HP62" s="224"/>
      <c r="HQ62" s="224"/>
      <c r="HR62" s="224"/>
      <c r="HS62" s="224"/>
      <c r="HT62" s="224"/>
      <c r="HU62" s="224"/>
      <c r="HV62" s="224"/>
      <c r="HW62" s="224"/>
      <c r="HX62" s="224"/>
      <c r="HY62" s="224"/>
      <c r="HZ62" s="224"/>
      <c r="IA62" s="224"/>
      <c r="IB62" s="224"/>
      <c r="IC62" s="224"/>
      <c r="ID62" s="224"/>
      <c r="IE62" s="224"/>
      <c r="IF62" s="224"/>
      <c r="IG62" s="224"/>
      <c r="IH62" s="224"/>
    </row>
    <row r="63" s="281" customFormat="1" ht="16.65" customHeight="1" spans="1:242">
      <c r="A63" s="263" t="s">
        <v>104</v>
      </c>
      <c r="B63" s="287">
        <v>48506</v>
      </c>
      <c r="C63" s="287"/>
      <c r="D63" s="290">
        <f t="shared" si="2"/>
        <v>48506</v>
      </c>
      <c r="E63" s="266"/>
      <c r="F63" s="287"/>
      <c r="G63" s="266"/>
      <c r="H63" s="289"/>
      <c r="I63" s="269"/>
      <c r="J63" s="269"/>
      <c r="K63" s="269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  <c r="AL63" s="224"/>
      <c r="AM63" s="224"/>
      <c r="AN63" s="224"/>
      <c r="AO63" s="224"/>
      <c r="AP63" s="224"/>
      <c r="AQ63" s="224"/>
      <c r="AR63" s="224"/>
      <c r="AS63" s="224"/>
      <c r="AT63" s="224"/>
      <c r="AU63" s="224"/>
      <c r="AV63" s="224"/>
      <c r="AW63" s="224"/>
      <c r="AX63" s="224"/>
      <c r="AY63" s="224"/>
      <c r="AZ63" s="224"/>
      <c r="BA63" s="224"/>
      <c r="BB63" s="224"/>
      <c r="BC63" s="224"/>
      <c r="BD63" s="224"/>
      <c r="BE63" s="224"/>
      <c r="BF63" s="224"/>
      <c r="BG63" s="224"/>
      <c r="BH63" s="224"/>
      <c r="BI63" s="224"/>
      <c r="BJ63" s="224"/>
      <c r="BK63" s="224"/>
      <c r="BL63" s="224"/>
      <c r="BM63" s="224"/>
      <c r="BN63" s="224"/>
      <c r="BO63" s="224"/>
      <c r="BP63" s="224"/>
      <c r="BQ63" s="224"/>
      <c r="BR63" s="224"/>
      <c r="BS63" s="224"/>
      <c r="BT63" s="224"/>
      <c r="BU63" s="224"/>
      <c r="BV63" s="224"/>
      <c r="BW63" s="224"/>
      <c r="BX63" s="224"/>
      <c r="BY63" s="224"/>
      <c r="BZ63" s="224"/>
      <c r="CA63" s="224"/>
      <c r="CB63" s="224"/>
      <c r="CC63" s="224"/>
      <c r="CD63" s="224"/>
      <c r="CE63" s="224"/>
      <c r="CF63" s="224"/>
      <c r="CG63" s="224"/>
      <c r="CH63" s="224"/>
      <c r="CI63" s="224"/>
      <c r="CJ63" s="224"/>
      <c r="CK63" s="224"/>
      <c r="CL63" s="224"/>
      <c r="CM63" s="224"/>
      <c r="CN63" s="224"/>
      <c r="CO63" s="224"/>
      <c r="CP63" s="224"/>
      <c r="CQ63" s="224"/>
      <c r="CR63" s="224"/>
      <c r="CS63" s="224"/>
      <c r="CT63" s="224"/>
      <c r="CU63" s="224"/>
      <c r="CV63" s="224"/>
      <c r="CW63" s="224"/>
      <c r="CX63" s="224"/>
      <c r="CY63" s="224"/>
      <c r="CZ63" s="224"/>
      <c r="DA63" s="224"/>
      <c r="DB63" s="224"/>
      <c r="DC63" s="224"/>
      <c r="DD63" s="224"/>
      <c r="DE63" s="224"/>
      <c r="DF63" s="224"/>
      <c r="DG63" s="224"/>
      <c r="DH63" s="224"/>
      <c r="DI63" s="224"/>
      <c r="DJ63" s="224"/>
      <c r="DK63" s="224"/>
      <c r="DL63" s="224"/>
      <c r="DM63" s="224"/>
      <c r="DN63" s="224"/>
      <c r="DO63" s="224"/>
      <c r="DP63" s="224"/>
      <c r="DQ63" s="224"/>
      <c r="DR63" s="224"/>
      <c r="DS63" s="224"/>
      <c r="DT63" s="224"/>
      <c r="DU63" s="224"/>
      <c r="DV63" s="224"/>
      <c r="DW63" s="224"/>
      <c r="DX63" s="224"/>
      <c r="DY63" s="224"/>
      <c r="DZ63" s="224"/>
      <c r="EA63" s="224"/>
      <c r="EB63" s="224"/>
      <c r="EC63" s="224"/>
      <c r="ED63" s="224"/>
      <c r="EE63" s="224"/>
      <c r="EF63" s="224"/>
      <c r="EG63" s="224"/>
      <c r="EH63" s="224"/>
      <c r="EI63" s="224"/>
      <c r="EJ63" s="224"/>
      <c r="EK63" s="224"/>
      <c r="EL63" s="224"/>
      <c r="EM63" s="224"/>
      <c r="EN63" s="224"/>
      <c r="EO63" s="224"/>
      <c r="EP63" s="224"/>
      <c r="EQ63" s="224"/>
      <c r="ER63" s="224"/>
      <c r="ES63" s="224"/>
      <c r="ET63" s="224"/>
      <c r="EU63" s="224"/>
      <c r="EV63" s="224"/>
      <c r="EW63" s="224"/>
      <c r="EX63" s="224"/>
      <c r="EY63" s="224"/>
      <c r="EZ63" s="224"/>
      <c r="FA63" s="224"/>
      <c r="FB63" s="224"/>
      <c r="FC63" s="224"/>
      <c r="FD63" s="224"/>
      <c r="FE63" s="224"/>
      <c r="FF63" s="224"/>
      <c r="FG63" s="224"/>
      <c r="FH63" s="224"/>
      <c r="FI63" s="224"/>
      <c r="FJ63" s="224"/>
      <c r="FK63" s="224"/>
      <c r="FL63" s="224"/>
      <c r="FM63" s="224"/>
      <c r="FN63" s="224"/>
      <c r="FO63" s="224"/>
      <c r="FP63" s="224"/>
      <c r="FQ63" s="224"/>
      <c r="FR63" s="224"/>
      <c r="FS63" s="224"/>
      <c r="FT63" s="224"/>
      <c r="FU63" s="224"/>
      <c r="FV63" s="224"/>
      <c r="FW63" s="224"/>
      <c r="FX63" s="224"/>
      <c r="FY63" s="224"/>
      <c r="FZ63" s="224"/>
      <c r="GA63" s="224"/>
      <c r="GB63" s="224"/>
      <c r="GC63" s="224"/>
      <c r="GD63" s="224"/>
      <c r="GE63" s="224"/>
      <c r="GF63" s="224"/>
      <c r="GG63" s="224"/>
      <c r="GH63" s="224"/>
      <c r="GI63" s="224"/>
      <c r="GJ63" s="224"/>
      <c r="GK63" s="224"/>
      <c r="GL63" s="224"/>
      <c r="GM63" s="224"/>
      <c r="GN63" s="224"/>
      <c r="GO63" s="224"/>
      <c r="GP63" s="224"/>
      <c r="GQ63" s="224"/>
      <c r="GR63" s="224"/>
      <c r="GS63" s="224"/>
      <c r="GT63" s="224"/>
      <c r="GU63" s="224"/>
      <c r="GV63" s="224"/>
      <c r="GW63" s="224"/>
      <c r="GX63" s="224"/>
      <c r="GY63" s="224"/>
      <c r="GZ63" s="224"/>
      <c r="HA63" s="224"/>
      <c r="HB63" s="224"/>
      <c r="HC63" s="224"/>
      <c r="HD63" s="224"/>
      <c r="HE63" s="224"/>
      <c r="HF63" s="224"/>
      <c r="HG63" s="224"/>
      <c r="HH63" s="224"/>
      <c r="HI63" s="224"/>
      <c r="HJ63" s="224"/>
      <c r="HK63" s="224"/>
      <c r="HL63" s="224"/>
      <c r="HM63" s="224"/>
      <c r="HN63" s="224"/>
      <c r="HO63" s="224"/>
      <c r="HP63" s="224"/>
      <c r="HQ63" s="224"/>
      <c r="HR63" s="224"/>
      <c r="HS63" s="224"/>
      <c r="HT63" s="224"/>
      <c r="HU63" s="224"/>
      <c r="HV63" s="224"/>
      <c r="HW63" s="224"/>
      <c r="HX63" s="224"/>
      <c r="HY63" s="224"/>
      <c r="HZ63" s="224"/>
      <c r="IA63" s="224"/>
      <c r="IB63" s="224"/>
      <c r="IC63" s="224"/>
      <c r="ID63" s="224"/>
      <c r="IE63" s="224"/>
      <c r="IF63" s="224"/>
      <c r="IG63" s="224"/>
      <c r="IH63" s="224"/>
    </row>
    <row r="64" s="281" customFormat="1" ht="16.65" customHeight="1" spans="1:242">
      <c r="A64" s="263" t="s">
        <v>105</v>
      </c>
      <c r="B64" s="287">
        <v>12814</v>
      </c>
      <c r="C64" s="287"/>
      <c r="D64" s="290">
        <f t="shared" si="2"/>
        <v>12814</v>
      </c>
      <c r="E64" s="266"/>
      <c r="F64" s="287"/>
      <c r="G64" s="266"/>
      <c r="H64" s="289"/>
      <c r="I64" s="269"/>
      <c r="J64" s="269"/>
      <c r="K64" s="269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  <c r="AL64" s="224"/>
      <c r="AM64" s="224"/>
      <c r="AN64" s="224"/>
      <c r="AO64" s="224"/>
      <c r="AP64" s="224"/>
      <c r="AQ64" s="224"/>
      <c r="AR64" s="224"/>
      <c r="AS64" s="224"/>
      <c r="AT64" s="224"/>
      <c r="AU64" s="224"/>
      <c r="AV64" s="224"/>
      <c r="AW64" s="224"/>
      <c r="AX64" s="224"/>
      <c r="AY64" s="224"/>
      <c r="AZ64" s="224"/>
      <c r="BA64" s="224"/>
      <c r="BB64" s="224"/>
      <c r="BC64" s="224"/>
      <c r="BD64" s="224"/>
      <c r="BE64" s="224"/>
      <c r="BF64" s="224"/>
      <c r="BG64" s="224"/>
      <c r="BH64" s="224"/>
      <c r="BI64" s="224"/>
      <c r="BJ64" s="224"/>
      <c r="BK64" s="224"/>
      <c r="BL64" s="224"/>
      <c r="BM64" s="224"/>
      <c r="BN64" s="224"/>
      <c r="BO64" s="224"/>
      <c r="BP64" s="224"/>
      <c r="BQ64" s="224"/>
      <c r="BR64" s="224"/>
      <c r="BS64" s="224"/>
      <c r="BT64" s="224"/>
      <c r="BU64" s="224"/>
      <c r="BV64" s="224"/>
      <c r="BW64" s="224"/>
      <c r="BX64" s="224"/>
      <c r="BY64" s="224"/>
      <c r="BZ64" s="224"/>
      <c r="CA64" s="224"/>
      <c r="CB64" s="224"/>
      <c r="CC64" s="224"/>
      <c r="CD64" s="224"/>
      <c r="CE64" s="224"/>
      <c r="CF64" s="224"/>
      <c r="CG64" s="224"/>
      <c r="CH64" s="224"/>
      <c r="CI64" s="224"/>
      <c r="CJ64" s="224"/>
      <c r="CK64" s="224"/>
      <c r="CL64" s="224"/>
      <c r="CM64" s="224"/>
      <c r="CN64" s="224"/>
      <c r="CO64" s="224"/>
      <c r="CP64" s="224"/>
      <c r="CQ64" s="224"/>
      <c r="CR64" s="224"/>
      <c r="CS64" s="224"/>
      <c r="CT64" s="224"/>
      <c r="CU64" s="224"/>
      <c r="CV64" s="224"/>
      <c r="CW64" s="224"/>
      <c r="CX64" s="224"/>
      <c r="CY64" s="224"/>
      <c r="CZ64" s="224"/>
      <c r="DA64" s="224"/>
      <c r="DB64" s="224"/>
      <c r="DC64" s="224"/>
      <c r="DD64" s="224"/>
      <c r="DE64" s="224"/>
      <c r="DF64" s="224"/>
      <c r="DG64" s="224"/>
      <c r="DH64" s="224"/>
      <c r="DI64" s="224"/>
      <c r="DJ64" s="224"/>
      <c r="DK64" s="224"/>
      <c r="DL64" s="224"/>
      <c r="DM64" s="224"/>
      <c r="DN64" s="224"/>
      <c r="DO64" s="224"/>
      <c r="DP64" s="224"/>
      <c r="DQ64" s="224"/>
      <c r="DR64" s="224"/>
      <c r="DS64" s="224"/>
      <c r="DT64" s="224"/>
      <c r="DU64" s="224"/>
      <c r="DV64" s="224"/>
      <c r="DW64" s="224"/>
      <c r="DX64" s="224"/>
      <c r="DY64" s="224"/>
      <c r="DZ64" s="224"/>
      <c r="EA64" s="224"/>
      <c r="EB64" s="224"/>
      <c r="EC64" s="224"/>
      <c r="ED64" s="224"/>
      <c r="EE64" s="224"/>
      <c r="EF64" s="224"/>
      <c r="EG64" s="224"/>
      <c r="EH64" s="224"/>
      <c r="EI64" s="224"/>
      <c r="EJ64" s="224"/>
      <c r="EK64" s="224"/>
      <c r="EL64" s="224"/>
      <c r="EM64" s="224"/>
      <c r="EN64" s="224"/>
      <c r="EO64" s="224"/>
      <c r="EP64" s="224"/>
      <c r="EQ64" s="224"/>
      <c r="ER64" s="224"/>
      <c r="ES64" s="224"/>
      <c r="ET64" s="224"/>
      <c r="EU64" s="224"/>
      <c r="EV64" s="224"/>
      <c r="EW64" s="224"/>
      <c r="EX64" s="224"/>
      <c r="EY64" s="224"/>
      <c r="EZ64" s="224"/>
      <c r="FA64" s="224"/>
      <c r="FB64" s="224"/>
      <c r="FC64" s="224"/>
      <c r="FD64" s="224"/>
      <c r="FE64" s="224"/>
      <c r="FF64" s="224"/>
      <c r="FG64" s="224"/>
      <c r="FH64" s="224"/>
      <c r="FI64" s="224"/>
      <c r="FJ64" s="224"/>
      <c r="FK64" s="224"/>
      <c r="FL64" s="224"/>
      <c r="FM64" s="224"/>
      <c r="FN64" s="224"/>
      <c r="FO64" s="224"/>
      <c r="FP64" s="224"/>
      <c r="FQ64" s="224"/>
      <c r="FR64" s="224"/>
      <c r="FS64" s="224"/>
      <c r="FT64" s="224"/>
      <c r="FU64" s="224"/>
      <c r="FV64" s="224"/>
      <c r="FW64" s="224"/>
      <c r="FX64" s="224"/>
      <c r="FY64" s="224"/>
      <c r="FZ64" s="224"/>
      <c r="GA64" s="224"/>
      <c r="GB64" s="224"/>
      <c r="GC64" s="224"/>
      <c r="GD64" s="224"/>
      <c r="GE64" s="224"/>
      <c r="GF64" s="224"/>
      <c r="GG64" s="224"/>
      <c r="GH64" s="224"/>
      <c r="GI64" s="224"/>
      <c r="GJ64" s="224"/>
      <c r="GK64" s="224"/>
      <c r="GL64" s="224"/>
      <c r="GM64" s="224"/>
      <c r="GN64" s="224"/>
      <c r="GO64" s="224"/>
      <c r="GP64" s="224"/>
      <c r="GQ64" s="224"/>
      <c r="GR64" s="224"/>
      <c r="GS64" s="224"/>
      <c r="GT64" s="224"/>
      <c r="GU64" s="224"/>
      <c r="GV64" s="224"/>
      <c r="GW64" s="224"/>
      <c r="GX64" s="224"/>
      <c r="GY64" s="224"/>
      <c r="GZ64" s="224"/>
      <c r="HA64" s="224"/>
      <c r="HB64" s="224"/>
      <c r="HC64" s="224"/>
      <c r="HD64" s="224"/>
      <c r="HE64" s="224"/>
      <c r="HF64" s="224"/>
      <c r="HG64" s="224"/>
      <c r="HH64" s="224"/>
      <c r="HI64" s="224"/>
      <c r="HJ64" s="224"/>
      <c r="HK64" s="224"/>
      <c r="HL64" s="224"/>
      <c r="HM64" s="224"/>
      <c r="HN64" s="224"/>
      <c r="HO64" s="224"/>
      <c r="HP64" s="224"/>
      <c r="HQ64" s="224"/>
      <c r="HR64" s="224"/>
      <c r="HS64" s="224"/>
      <c r="HT64" s="224"/>
      <c r="HU64" s="224"/>
      <c r="HV64" s="224"/>
      <c r="HW64" s="224"/>
      <c r="HX64" s="224"/>
      <c r="HY64" s="224"/>
      <c r="HZ64" s="224"/>
      <c r="IA64" s="224"/>
      <c r="IB64" s="224"/>
      <c r="IC64" s="224"/>
      <c r="ID64" s="224"/>
      <c r="IE64" s="224"/>
      <c r="IF64" s="224"/>
      <c r="IG64" s="224"/>
      <c r="IH64" s="224"/>
    </row>
    <row r="65" ht="16.65" customHeight="1" spans="1:11">
      <c r="A65" s="263" t="s">
        <v>106</v>
      </c>
      <c r="B65" s="287">
        <v>270765</v>
      </c>
      <c r="C65" s="287"/>
      <c r="D65" s="290">
        <f t="shared" si="2"/>
        <v>270765</v>
      </c>
      <c r="E65" s="266"/>
      <c r="F65" s="287"/>
      <c r="G65" s="266"/>
      <c r="H65" s="289"/>
      <c r="I65" s="267"/>
      <c r="J65" s="267"/>
      <c r="K65" s="267"/>
    </row>
    <row r="66" ht="16.65" customHeight="1" spans="1:11">
      <c r="A66" s="266" t="s">
        <v>107</v>
      </c>
      <c r="B66" s="250">
        <f>SUM(B67:B68)</f>
        <v>0</v>
      </c>
      <c r="C66" s="250">
        <f>SUM(C67:C68)</f>
        <v>34000</v>
      </c>
      <c r="D66" s="290">
        <f t="shared" si="2"/>
        <v>34000</v>
      </c>
      <c r="E66" s="266"/>
      <c r="F66" s="287"/>
      <c r="G66" s="266"/>
      <c r="H66" s="289"/>
      <c r="I66" s="267"/>
      <c r="J66" s="267"/>
      <c r="K66" s="267"/>
    </row>
    <row r="67" ht="16.65" customHeight="1" spans="1:11">
      <c r="A67" s="266" t="s">
        <v>108</v>
      </c>
      <c r="B67" s="250"/>
      <c r="C67" s="250">
        <v>34000</v>
      </c>
      <c r="D67" s="290">
        <f t="shared" si="2"/>
        <v>34000</v>
      </c>
      <c r="E67" s="266"/>
      <c r="F67" s="287"/>
      <c r="G67" s="266"/>
      <c r="H67" s="289"/>
      <c r="I67" s="267"/>
      <c r="J67" s="267"/>
      <c r="K67" s="267"/>
    </row>
    <row r="68" ht="16.65" customHeight="1" spans="1:11">
      <c r="A68" s="266" t="s">
        <v>109</v>
      </c>
      <c r="B68" s="250"/>
      <c r="C68" s="250"/>
      <c r="D68" s="290">
        <f t="shared" si="2"/>
        <v>0</v>
      </c>
      <c r="E68" s="266"/>
      <c r="F68" s="287"/>
      <c r="G68" s="266"/>
      <c r="H68" s="289"/>
      <c r="I68" s="267"/>
      <c r="J68" s="267"/>
      <c r="K68" s="267"/>
    </row>
    <row r="69" ht="16.65" customHeight="1" spans="1:11">
      <c r="A69" s="266" t="s">
        <v>110</v>
      </c>
      <c r="B69" s="287">
        <f>SUM(B70:B72)</f>
        <v>141040</v>
      </c>
      <c r="C69" s="287"/>
      <c r="D69" s="290">
        <f t="shared" si="2"/>
        <v>141040</v>
      </c>
      <c r="E69" s="266"/>
      <c r="F69" s="287"/>
      <c r="G69" s="266"/>
      <c r="H69" s="289"/>
      <c r="I69" s="267"/>
      <c r="J69" s="267"/>
      <c r="K69" s="267"/>
    </row>
    <row r="70" ht="16.65" customHeight="1" spans="1:11">
      <c r="A70" s="266" t="s">
        <v>111</v>
      </c>
      <c r="B70" s="287">
        <v>40219</v>
      </c>
      <c r="C70" s="287"/>
      <c r="D70" s="290">
        <f t="shared" si="2"/>
        <v>40219</v>
      </c>
      <c r="E70" s="266"/>
      <c r="F70" s="287"/>
      <c r="G70" s="266"/>
      <c r="H70" s="289"/>
      <c r="I70" s="267"/>
      <c r="J70" s="267"/>
      <c r="K70" s="267"/>
    </row>
    <row r="71" ht="16.65" customHeight="1" spans="1:11">
      <c r="A71" s="266" t="s">
        <v>112</v>
      </c>
      <c r="B71" s="287">
        <v>100000</v>
      </c>
      <c r="C71" s="287"/>
      <c r="D71" s="290">
        <f t="shared" si="2"/>
        <v>100000</v>
      </c>
      <c r="E71" s="266"/>
      <c r="F71" s="287"/>
      <c r="G71" s="266"/>
      <c r="H71" s="289"/>
      <c r="I71" s="267"/>
      <c r="J71" s="267"/>
      <c r="K71" s="267"/>
    </row>
    <row r="72" ht="16.65" customHeight="1" spans="1:11">
      <c r="A72" s="266" t="s">
        <v>113</v>
      </c>
      <c r="B72" s="287">
        <v>821</v>
      </c>
      <c r="C72" s="287"/>
      <c r="D72" s="290">
        <f t="shared" si="2"/>
        <v>821</v>
      </c>
      <c r="E72" s="266"/>
      <c r="F72" s="287"/>
      <c r="G72" s="266"/>
      <c r="H72" s="289"/>
      <c r="I72" s="267"/>
      <c r="J72" s="267"/>
      <c r="K72" s="267"/>
    </row>
    <row r="73" ht="16.65" customHeight="1" spans="1:11">
      <c r="A73" s="266" t="s">
        <v>114</v>
      </c>
      <c r="B73" s="287">
        <f>SUM(B74:B75)</f>
        <v>128101</v>
      </c>
      <c r="C73" s="287">
        <f>SUM(C74:C75)</f>
        <v>0</v>
      </c>
      <c r="D73" s="290">
        <f t="shared" si="2"/>
        <v>128101</v>
      </c>
      <c r="E73" s="266"/>
      <c r="F73" s="298"/>
      <c r="G73" s="299"/>
      <c r="H73" s="289"/>
      <c r="I73" s="267"/>
      <c r="J73" s="267"/>
      <c r="K73" s="267"/>
    </row>
    <row r="74" ht="16.65" customHeight="1" spans="1:11">
      <c r="A74" s="266" t="s">
        <v>115</v>
      </c>
      <c r="B74" s="300">
        <v>76910</v>
      </c>
      <c r="C74" s="300"/>
      <c r="D74" s="290">
        <f t="shared" si="2"/>
        <v>76910</v>
      </c>
      <c r="E74" s="260"/>
      <c r="F74" s="298"/>
      <c r="G74" s="299"/>
      <c r="H74" s="289"/>
      <c r="I74" s="267"/>
      <c r="J74" s="267"/>
      <c r="K74" s="267"/>
    </row>
    <row r="75" s="281" customFormat="1" ht="16.65" customHeight="1" spans="1:242">
      <c r="A75" s="266" t="s">
        <v>116</v>
      </c>
      <c r="B75" s="300">
        <v>51191</v>
      </c>
      <c r="C75" s="300"/>
      <c r="D75" s="290">
        <f t="shared" si="2"/>
        <v>51191</v>
      </c>
      <c r="E75" s="266"/>
      <c r="F75" s="298"/>
      <c r="G75" s="299"/>
      <c r="H75" s="289"/>
      <c r="I75" s="269"/>
      <c r="J75" s="269"/>
      <c r="K75" s="269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  <c r="AL75" s="224"/>
      <c r="AM75" s="224"/>
      <c r="AN75" s="224"/>
      <c r="AO75" s="224"/>
      <c r="AP75" s="224"/>
      <c r="AQ75" s="224"/>
      <c r="AR75" s="224"/>
      <c r="AS75" s="224"/>
      <c r="AT75" s="224"/>
      <c r="AU75" s="224"/>
      <c r="AV75" s="224"/>
      <c r="AW75" s="224"/>
      <c r="AX75" s="224"/>
      <c r="AY75" s="224"/>
      <c r="AZ75" s="224"/>
      <c r="BA75" s="224"/>
      <c r="BB75" s="224"/>
      <c r="BC75" s="224"/>
      <c r="BD75" s="224"/>
      <c r="BE75" s="224"/>
      <c r="BF75" s="224"/>
      <c r="BG75" s="224"/>
      <c r="BH75" s="224"/>
      <c r="BI75" s="224"/>
      <c r="BJ75" s="224"/>
      <c r="BK75" s="224"/>
      <c r="BL75" s="224"/>
      <c r="BM75" s="224"/>
      <c r="BN75" s="224"/>
      <c r="BO75" s="224"/>
      <c r="BP75" s="224"/>
      <c r="BQ75" s="224"/>
      <c r="BR75" s="224"/>
      <c r="BS75" s="224"/>
      <c r="BT75" s="224"/>
      <c r="BU75" s="224"/>
      <c r="BV75" s="224"/>
      <c r="BW75" s="224"/>
      <c r="BX75" s="224"/>
      <c r="BY75" s="224"/>
      <c r="BZ75" s="224"/>
      <c r="CA75" s="224"/>
      <c r="CB75" s="224"/>
      <c r="CC75" s="224"/>
      <c r="CD75" s="224"/>
      <c r="CE75" s="224"/>
      <c r="CF75" s="224"/>
      <c r="CG75" s="224"/>
      <c r="CH75" s="224"/>
      <c r="CI75" s="224"/>
      <c r="CJ75" s="224"/>
      <c r="CK75" s="224"/>
      <c r="CL75" s="224"/>
      <c r="CM75" s="224"/>
      <c r="CN75" s="224"/>
      <c r="CO75" s="224"/>
      <c r="CP75" s="224"/>
      <c r="CQ75" s="224"/>
      <c r="CR75" s="224"/>
      <c r="CS75" s="224"/>
      <c r="CT75" s="224"/>
      <c r="CU75" s="224"/>
      <c r="CV75" s="224"/>
      <c r="CW75" s="224"/>
      <c r="CX75" s="224"/>
      <c r="CY75" s="224"/>
      <c r="CZ75" s="224"/>
      <c r="DA75" s="224"/>
      <c r="DB75" s="224"/>
      <c r="DC75" s="224"/>
      <c r="DD75" s="224"/>
      <c r="DE75" s="224"/>
      <c r="DF75" s="224"/>
      <c r="DG75" s="224"/>
      <c r="DH75" s="224"/>
      <c r="DI75" s="224"/>
      <c r="DJ75" s="224"/>
      <c r="DK75" s="224"/>
      <c r="DL75" s="224"/>
      <c r="DM75" s="224"/>
      <c r="DN75" s="224"/>
      <c r="DO75" s="224"/>
      <c r="DP75" s="224"/>
      <c r="DQ75" s="224"/>
      <c r="DR75" s="224"/>
      <c r="DS75" s="224"/>
      <c r="DT75" s="224"/>
      <c r="DU75" s="224"/>
      <c r="DV75" s="224"/>
      <c r="DW75" s="224"/>
      <c r="DX75" s="224"/>
      <c r="DY75" s="224"/>
      <c r="DZ75" s="224"/>
      <c r="EA75" s="224"/>
      <c r="EB75" s="224"/>
      <c r="EC75" s="224"/>
      <c r="ED75" s="224"/>
      <c r="EE75" s="224"/>
      <c r="EF75" s="224"/>
      <c r="EG75" s="224"/>
      <c r="EH75" s="224"/>
      <c r="EI75" s="224"/>
      <c r="EJ75" s="224"/>
      <c r="EK75" s="224"/>
      <c r="EL75" s="224"/>
      <c r="EM75" s="224"/>
      <c r="EN75" s="224"/>
      <c r="EO75" s="224"/>
      <c r="EP75" s="224"/>
      <c r="EQ75" s="224"/>
      <c r="ER75" s="224"/>
      <c r="ES75" s="224"/>
      <c r="ET75" s="224"/>
      <c r="EU75" s="224"/>
      <c r="EV75" s="224"/>
      <c r="EW75" s="224"/>
      <c r="EX75" s="224"/>
      <c r="EY75" s="224"/>
      <c r="EZ75" s="224"/>
      <c r="FA75" s="224"/>
      <c r="FB75" s="224"/>
      <c r="FC75" s="224"/>
      <c r="FD75" s="224"/>
      <c r="FE75" s="224"/>
      <c r="FF75" s="224"/>
      <c r="FG75" s="224"/>
      <c r="FH75" s="224"/>
      <c r="FI75" s="224"/>
      <c r="FJ75" s="224"/>
      <c r="FK75" s="224"/>
      <c r="FL75" s="224"/>
      <c r="FM75" s="224"/>
      <c r="FN75" s="224"/>
      <c r="FO75" s="224"/>
      <c r="FP75" s="224"/>
      <c r="FQ75" s="224"/>
      <c r="FR75" s="224"/>
      <c r="FS75" s="224"/>
      <c r="FT75" s="224"/>
      <c r="FU75" s="224"/>
      <c r="FV75" s="224"/>
      <c r="FW75" s="224"/>
      <c r="FX75" s="224"/>
      <c r="FY75" s="224"/>
      <c r="FZ75" s="224"/>
      <c r="GA75" s="224"/>
      <c r="GB75" s="224"/>
      <c r="GC75" s="224"/>
      <c r="GD75" s="224"/>
      <c r="GE75" s="224"/>
      <c r="GF75" s="224"/>
      <c r="GG75" s="224"/>
      <c r="GH75" s="224"/>
      <c r="GI75" s="224"/>
      <c r="GJ75" s="224"/>
      <c r="GK75" s="224"/>
      <c r="GL75" s="224"/>
      <c r="GM75" s="224"/>
      <c r="GN75" s="224"/>
      <c r="GO75" s="224"/>
      <c r="GP75" s="224"/>
      <c r="GQ75" s="224"/>
      <c r="GR75" s="224"/>
      <c r="GS75" s="224"/>
      <c r="GT75" s="224"/>
      <c r="GU75" s="224"/>
      <c r="GV75" s="224"/>
      <c r="GW75" s="224"/>
      <c r="GX75" s="224"/>
      <c r="GY75" s="224"/>
      <c r="GZ75" s="224"/>
      <c r="HA75" s="224"/>
      <c r="HB75" s="224"/>
      <c r="HC75" s="224"/>
      <c r="HD75" s="224"/>
      <c r="HE75" s="224"/>
      <c r="HF75" s="224"/>
      <c r="HG75" s="224"/>
      <c r="HH75" s="224"/>
      <c r="HI75" s="224"/>
      <c r="HJ75" s="224"/>
      <c r="HK75" s="224"/>
      <c r="HL75" s="224"/>
      <c r="HM75" s="224"/>
      <c r="HN75" s="224"/>
      <c r="HO75" s="224"/>
      <c r="HP75" s="224"/>
      <c r="HQ75" s="224"/>
      <c r="HR75" s="224"/>
      <c r="HS75" s="224"/>
      <c r="HT75" s="224"/>
      <c r="HU75" s="224"/>
      <c r="HV75" s="224"/>
      <c r="HW75" s="224"/>
      <c r="HX75" s="224"/>
      <c r="HY75" s="224"/>
      <c r="HZ75" s="224"/>
      <c r="IA75" s="224"/>
      <c r="IB75" s="224"/>
      <c r="IC75" s="224"/>
      <c r="ID75" s="224"/>
      <c r="IE75" s="224"/>
      <c r="IF75" s="224"/>
      <c r="IG75" s="224"/>
      <c r="IH75" s="224"/>
    </row>
    <row r="76" ht="16.65" customHeight="1" spans="1:11">
      <c r="A76" s="266"/>
      <c r="B76" s="250"/>
      <c r="C76" s="250"/>
      <c r="D76" s="250"/>
      <c r="E76" s="266"/>
      <c r="F76" s="301"/>
      <c r="G76" s="302"/>
      <c r="H76" s="289"/>
      <c r="I76" s="267"/>
      <c r="J76" s="267"/>
      <c r="K76" s="267"/>
    </row>
    <row r="77" ht="16.65" customHeight="1" spans="1:11">
      <c r="A77" s="265" t="s">
        <v>117</v>
      </c>
      <c r="B77" s="303">
        <f>B8+B33+B41</f>
        <v>2146399.7</v>
      </c>
      <c r="C77" s="294">
        <f>C8+C33+C41</f>
        <v>34000</v>
      </c>
      <c r="D77" s="294">
        <f>D8+D33+D41</f>
        <v>2180399.7</v>
      </c>
      <c r="E77" s="265" t="s">
        <v>118</v>
      </c>
      <c r="F77" s="268">
        <v>2146400.00429441</v>
      </c>
      <c r="G77" s="294">
        <f>G41+G33+G8</f>
        <v>34000</v>
      </c>
      <c r="H77" s="304">
        <f>F77+G77</f>
        <v>2180400.00429441</v>
      </c>
      <c r="I77" s="267"/>
      <c r="J77" s="267"/>
      <c r="K77" s="267"/>
    </row>
    <row r="78" ht="10" customHeight="1" spans="1:11">
      <c r="A78" s="305"/>
      <c r="B78" s="306"/>
      <c r="C78" s="306"/>
      <c r="D78" s="306"/>
      <c r="E78" s="307"/>
      <c r="F78" s="307"/>
      <c r="G78" s="307"/>
      <c r="H78" s="308"/>
      <c r="I78" s="267"/>
      <c r="J78" s="267"/>
      <c r="K78" s="267"/>
    </row>
    <row r="79" ht="17" customHeight="1" spans="1:11">
      <c r="A79" s="309" t="s">
        <v>119</v>
      </c>
      <c r="B79" s="278"/>
      <c r="C79" s="278"/>
      <c r="D79" s="278"/>
      <c r="E79" s="278"/>
      <c r="F79" s="278"/>
      <c r="G79" s="278"/>
      <c r="H79" s="310"/>
      <c r="I79" s="267"/>
      <c r="J79" s="267"/>
      <c r="K79" s="267"/>
    </row>
    <row r="80" ht="17" customHeight="1" spans="1:11">
      <c r="A80" s="311" t="s">
        <v>120</v>
      </c>
      <c r="B80" s="312"/>
      <c r="C80" s="312"/>
      <c r="D80" s="312"/>
      <c r="E80" s="313"/>
      <c r="F80" s="313"/>
      <c r="G80" s="313"/>
      <c r="H80" s="314"/>
      <c r="I80" s="267"/>
      <c r="J80" s="267"/>
      <c r="K80" s="267"/>
    </row>
  </sheetData>
  <mergeCells count="13">
    <mergeCell ref="A2:H2"/>
    <mergeCell ref="A4:B4"/>
    <mergeCell ref="E4:H4"/>
    <mergeCell ref="B5:D5"/>
    <mergeCell ref="A79:E79"/>
    <mergeCell ref="A5:A7"/>
    <mergeCell ref="B6:B7"/>
    <mergeCell ref="C6:C7"/>
    <mergeCell ref="D6:D7"/>
    <mergeCell ref="E5:E7"/>
    <mergeCell ref="F6:F7"/>
    <mergeCell ref="G6:G7"/>
    <mergeCell ref="H6:H7"/>
  </mergeCells>
  <printOptions horizontalCentered="1" verticalCentered="1"/>
  <pageMargins left="0.751388888888889" right="0.751388888888889" top="0.979166666666667" bottom="0.979166666666667" header="0.507638888888889" footer="0.507638888888889"/>
  <pageSetup paperSize="8" scale="65" orientation="portrait" horizontalDpi="600" verticalDpi="600"/>
  <headerFooter alignWithMargins="0" scaleWithDoc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27"/>
    <pageSetUpPr fitToPage="1"/>
  </sheetPr>
  <dimension ref="A1:O84"/>
  <sheetViews>
    <sheetView zoomScale="85" zoomScaleNormal="85" workbookViewId="0">
      <pane xSplit="1" ySplit="7" topLeftCell="B54" activePane="bottomRight" state="frozen"/>
      <selection/>
      <selection pane="topRight"/>
      <selection pane="bottomLeft"/>
      <selection pane="bottomRight" activeCell="A1" sqref="A1"/>
    </sheetView>
  </sheetViews>
  <sheetFormatPr defaultColWidth="10" defaultRowHeight="14.25"/>
  <cols>
    <col min="1" max="1" width="44.9" style="202" customWidth="1"/>
    <col min="2" max="4" width="17.5916666666667" style="225" customWidth="1"/>
    <col min="5" max="5" width="46.9166666666667" style="202" customWidth="1"/>
    <col min="6" max="6" width="17.275" style="225" customWidth="1"/>
    <col min="7" max="7" width="17.275" style="226" customWidth="1"/>
    <col min="8" max="8" width="17.275" style="225" hidden="1" customWidth="1"/>
    <col min="9" max="9" width="17.275" style="225" customWidth="1"/>
    <col min="10" max="10" width="15.6916666666667" style="202"/>
    <col min="11" max="243" width="10" style="202"/>
    <col min="244" max="16371" width="10" style="80"/>
  </cols>
  <sheetData>
    <row r="1" spans="1:1">
      <c r="A1" s="202" t="s">
        <v>121</v>
      </c>
    </row>
    <row r="2" ht="36" customHeight="1" spans="1:9">
      <c r="A2" s="227" t="s">
        <v>122</v>
      </c>
      <c r="B2" s="227"/>
      <c r="C2" s="227"/>
      <c r="D2" s="227"/>
      <c r="E2" s="227"/>
      <c r="F2" s="227"/>
      <c r="G2" s="228"/>
      <c r="H2" s="229"/>
      <c r="I2" s="229"/>
    </row>
    <row r="3" ht="21.75" customHeight="1" spans="7:9">
      <c r="G3" s="230" t="s">
        <v>4</v>
      </c>
      <c r="H3" s="231"/>
      <c r="I3" s="231"/>
    </row>
    <row r="4" s="202" customFormat="1" ht="16.65" customHeight="1" spans="1:14">
      <c r="A4" s="232" t="s">
        <v>5</v>
      </c>
      <c r="B4" s="232"/>
      <c r="C4" s="232"/>
      <c r="D4" s="232"/>
      <c r="E4" s="232" t="s">
        <v>6</v>
      </c>
      <c r="F4" s="233"/>
      <c r="G4" s="234"/>
      <c r="H4" s="233"/>
      <c r="I4" s="233"/>
      <c r="J4" s="267"/>
      <c r="K4" s="267"/>
      <c r="L4" s="267"/>
      <c r="M4" s="267"/>
      <c r="N4" s="267"/>
    </row>
    <row r="5" s="202" customFormat="1" ht="16.65" customHeight="1" spans="1:14">
      <c r="A5" s="235" t="s">
        <v>7</v>
      </c>
      <c r="B5" s="236" t="s">
        <v>8</v>
      </c>
      <c r="C5" s="237"/>
      <c r="D5" s="237"/>
      <c r="E5" s="235" t="s">
        <v>7</v>
      </c>
      <c r="F5" s="232" t="s">
        <v>8</v>
      </c>
      <c r="G5" s="238"/>
      <c r="H5" s="232"/>
      <c r="I5" s="232"/>
      <c r="J5" s="267"/>
      <c r="K5" s="267"/>
      <c r="L5" s="267"/>
      <c r="M5" s="267"/>
      <c r="N5" s="267"/>
    </row>
    <row r="6" s="202" customFormat="1" ht="16.65" customHeight="1" spans="1:14">
      <c r="A6" s="235"/>
      <c r="B6" s="239" t="s">
        <v>9</v>
      </c>
      <c r="C6" s="239" t="s">
        <v>10</v>
      </c>
      <c r="D6" s="239" t="s">
        <v>11</v>
      </c>
      <c r="E6" s="235"/>
      <c r="F6" s="240" t="s">
        <v>9</v>
      </c>
      <c r="G6" s="241" t="s">
        <v>10</v>
      </c>
      <c r="H6" s="242"/>
      <c r="I6" s="239" t="s">
        <v>11</v>
      </c>
      <c r="J6" s="267"/>
      <c r="K6" s="267"/>
      <c r="L6" s="267"/>
      <c r="M6" s="267"/>
      <c r="N6" s="267"/>
    </row>
    <row r="7" s="202" customFormat="1" ht="32.5" customHeight="1" spans="1:14">
      <c r="A7" s="235"/>
      <c r="B7" s="239"/>
      <c r="C7" s="239"/>
      <c r="D7" s="239"/>
      <c r="E7" s="235"/>
      <c r="F7" s="239"/>
      <c r="G7" s="241"/>
      <c r="H7" s="239"/>
      <c r="I7" s="239"/>
      <c r="J7" s="267"/>
      <c r="K7" s="267"/>
      <c r="L7" s="267"/>
      <c r="M7" s="267"/>
      <c r="N7" s="267"/>
    </row>
    <row r="8" ht="16.65" customHeight="1" spans="1:14">
      <c r="A8" s="243" t="s">
        <v>123</v>
      </c>
      <c r="B8" s="244">
        <f>B9+B23</f>
        <v>725969.965</v>
      </c>
      <c r="C8" s="244">
        <f>C9+C23</f>
        <v>0</v>
      </c>
      <c r="D8" s="245">
        <f>B8+C8</f>
        <v>725969.965</v>
      </c>
      <c r="E8" s="246" t="s">
        <v>124</v>
      </c>
      <c r="F8" s="245">
        <f>SUM(F9:F31)</f>
        <v>1104711.54535298</v>
      </c>
      <c r="G8" s="245">
        <f>SUM(G9:G31)</f>
        <v>34000</v>
      </c>
      <c r="H8" s="247"/>
      <c r="I8" s="268">
        <f>F8+G8</f>
        <v>1138711.54535298</v>
      </c>
      <c r="J8" s="267"/>
      <c r="K8" s="267"/>
      <c r="L8" s="267"/>
      <c r="M8" s="267"/>
      <c r="N8" s="267"/>
    </row>
    <row r="9" s="224" customFormat="1" ht="16.65" customHeight="1" spans="1:14">
      <c r="A9" s="248" t="s">
        <v>14</v>
      </c>
      <c r="B9" s="244">
        <f>SUM(B10:B22)</f>
        <v>554862.965</v>
      </c>
      <c r="C9" s="244">
        <f>SUM(C10:C22)</f>
        <v>0</v>
      </c>
      <c r="D9" s="245">
        <f t="shared" ref="D9:D28" si="0">B9+C9</f>
        <v>554862.965</v>
      </c>
      <c r="E9" s="249" t="s">
        <v>15</v>
      </c>
      <c r="F9" s="250">
        <v>101632.65525046</v>
      </c>
      <c r="G9" s="251"/>
      <c r="H9" s="252"/>
      <c r="I9" s="250">
        <f t="shared" ref="I9:I40" si="1">F9+G9</f>
        <v>101632.65525046</v>
      </c>
      <c r="J9" s="269"/>
      <c r="K9" s="269"/>
      <c r="L9" s="269"/>
      <c r="M9" s="269"/>
      <c r="N9" s="269"/>
    </row>
    <row r="10" s="224" customFormat="1" ht="16.65" customHeight="1" spans="1:14">
      <c r="A10" s="253" t="s">
        <v>16</v>
      </c>
      <c r="B10" s="254">
        <v>202352.1</v>
      </c>
      <c r="C10" s="254"/>
      <c r="D10" s="255">
        <f t="shared" si="0"/>
        <v>202352.1</v>
      </c>
      <c r="E10" s="249" t="s">
        <v>17</v>
      </c>
      <c r="F10" s="250">
        <v>0</v>
      </c>
      <c r="G10" s="251"/>
      <c r="H10" s="252"/>
      <c r="I10" s="250">
        <f t="shared" si="1"/>
        <v>0</v>
      </c>
      <c r="J10" s="269"/>
      <c r="K10" s="269"/>
      <c r="L10" s="269"/>
      <c r="M10" s="269"/>
      <c r="N10" s="269"/>
    </row>
    <row r="11" s="224" customFormat="1" ht="16.65" customHeight="1" spans="1:14">
      <c r="A11" s="253" t="s">
        <v>18</v>
      </c>
      <c r="B11" s="254">
        <v>200</v>
      </c>
      <c r="C11" s="254"/>
      <c r="D11" s="255">
        <f t="shared" si="0"/>
        <v>200</v>
      </c>
      <c r="E11" s="249" t="s">
        <v>19</v>
      </c>
      <c r="F11" s="250">
        <v>3906.13629669914</v>
      </c>
      <c r="G11" s="251"/>
      <c r="H11" s="252"/>
      <c r="I11" s="250">
        <f t="shared" si="1"/>
        <v>3906.13629669914</v>
      </c>
      <c r="J11" s="269"/>
      <c r="K11" s="269"/>
      <c r="L11" s="269"/>
      <c r="M11" s="269"/>
      <c r="N11" s="269"/>
    </row>
    <row r="12" s="224" customFormat="1" ht="16.65" customHeight="1" spans="1:14">
      <c r="A12" s="253" t="s">
        <v>20</v>
      </c>
      <c r="B12" s="254">
        <v>94272</v>
      </c>
      <c r="C12" s="254"/>
      <c r="D12" s="255">
        <f t="shared" si="0"/>
        <v>94272</v>
      </c>
      <c r="E12" s="249" t="s">
        <v>21</v>
      </c>
      <c r="F12" s="250">
        <v>80642.3844971906</v>
      </c>
      <c r="G12" s="251"/>
      <c r="H12" s="252"/>
      <c r="I12" s="250">
        <f t="shared" si="1"/>
        <v>80642.3844971906</v>
      </c>
      <c r="J12" s="269"/>
      <c r="K12" s="269"/>
      <c r="L12" s="269"/>
      <c r="M12" s="269"/>
      <c r="N12" s="269"/>
    </row>
    <row r="13" s="224" customFormat="1" ht="16.65" customHeight="1" spans="1:14">
      <c r="A13" s="253" t="s">
        <v>22</v>
      </c>
      <c r="B13" s="254">
        <v>30150</v>
      </c>
      <c r="C13" s="254"/>
      <c r="D13" s="255">
        <f t="shared" si="0"/>
        <v>30150</v>
      </c>
      <c r="E13" s="249" t="s">
        <v>23</v>
      </c>
      <c r="F13" s="250">
        <v>148014.40095651</v>
      </c>
      <c r="G13" s="250">
        <f>10000</f>
        <v>10000</v>
      </c>
      <c r="H13" s="252"/>
      <c r="I13" s="250">
        <f t="shared" si="1"/>
        <v>158014.40095651</v>
      </c>
      <c r="J13" s="269"/>
      <c r="K13" s="269"/>
      <c r="L13" s="269"/>
      <c r="M13" s="269"/>
      <c r="N13" s="269"/>
    </row>
    <row r="14" s="224" customFormat="1" ht="16.65" customHeight="1" spans="1:14">
      <c r="A14" s="253" t="s">
        <v>24</v>
      </c>
      <c r="B14" s="254">
        <v>54004</v>
      </c>
      <c r="C14" s="254"/>
      <c r="D14" s="255">
        <f t="shared" si="0"/>
        <v>54004</v>
      </c>
      <c r="E14" s="249" t="s">
        <v>25</v>
      </c>
      <c r="F14" s="250">
        <v>4063.70229456112</v>
      </c>
      <c r="G14" s="251"/>
      <c r="H14" s="252"/>
      <c r="I14" s="250">
        <f t="shared" si="1"/>
        <v>4063.70229456112</v>
      </c>
      <c r="J14" s="269"/>
      <c r="K14" s="269"/>
      <c r="L14" s="269"/>
      <c r="M14" s="269"/>
      <c r="N14" s="269"/>
    </row>
    <row r="15" s="224" customFormat="1" ht="16.65" customHeight="1" spans="1:14">
      <c r="A15" s="253" t="s">
        <v>26</v>
      </c>
      <c r="B15" s="254">
        <v>30000</v>
      </c>
      <c r="C15" s="254"/>
      <c r="D15" s="255">
        <f t="shared" si="0"/>
        <v>30000</v>
      </c>
      <c r="E15" s="249" t="s">
        <v>27</v>
      </c>
      <c r="F15" s="250">
        <v>20744.0276028225</v>
      </c>
      <c r="G15" s="251"/>
      <c r="H15" s="252"/>
      <c r="I15" s="250">
        <f t="shared" si="1"/>
        <v>20744.0276028225</v>
      </c>
      <c r="J15" s="269"/>
      <c r="K15" s="269"/>
      <c r="L15" s="269"/>
      <c r="M15" s="269"/>
      <c r="N15" s="269"/>
    </row>
    <row r="16" s="224" customFormat="1" ht="16.65" customHeight="1" spans="1:14">
      <c r="A16" s="253" t="s">
        <v>28</v>
      </c>
      <c r="B16" s="254">
        <v>2834.865</v>
      </c>
      <c r="C16" s="254"/>
      <c r="D16" s="255">
        <f t="shared" si="0"/>
        <v>2834.865</v>
      </c>
      <c r="E16" s="249" t="s">
        <v>29</v>
      </c>
      <c r="F16" s="250">
        <v>121559.66283505</v>
      </c>
      <c r="G16" s="251"/>
      <c r="H16" s="252"/>
      <c r="I16" s="250">
        <f t="shared" si="1"/>
        <v>121559.66283505</v>
      </c>
      <c r="J16" s="269"/>
      <c r="K16" s="269"/>
      <c r="L16" s="269"/>
      <c r="M16" s="269"/>
      <c r="N16" s="269"/>
    </row>
    <row r="17" s="224" customFormat="1" ht="16.65" customHeight="1" spans="1:14">
      <c r="A17" s="253" t="s">
        <v>30</v>
      </c>
      <c r="B17" s="254">
        <v>60000</v>
      </c>
      <c r="C17" s="254"/>
      <c r="D17" s="255">
        <f t="shared" si="0"/>
        <v>60000</v>
      </c>
      <c r="E17" s="249" t="s">
        <v>31</v>
      </c>
      <c r="F17" s="250">
        <v>95969.3941390756</v>
      </c>
      <c r="G17" s="251"/>
      <c r="H17" s="252"/>
      <c r="I17" s="250">
        <f t="shared" si="1"/>
        <v>95969.3941390756</v>
      </c>
      <c r="J17" s="269"/>
      <c r="K17" s="269"/>
      <c r="L17" s="269"/>
      <c r="M17" s="269"/>
      <c r="N17" s="269"/>
    </row>
    <row r="18" s="224" customFormat="1" ht="16.65" customHeight="1" spans="1:14">
      <c r="A18" s="253" t="s">
        <v>32</v>
      </c>
      <c r="B18" s="254">
        <v>16200</v>
      </c>
      <c r="C18" s="254"/>
      <c r="D18" s="255">
        <f t="shared" si="0"/>
        <v>16200</v>
      </c>
      <c r="E18" s="249" t="s">
        <v>125</v>
      </c>
      <c r="F18" s="250">
        <v>52302.1843149404</v>
      </c>
      <c r="G18" s="251"/>
      <c r="H18" s="252"/>
      <c r="I18" s="250">
        <f t="shared" si="1"/>
        <v>52302.1843149404</v>
      </c>
      <c r="J18" s="269"/>
      <c r="K18" s="269"/>
      <c r="L18" s="269"/>
      <c r="M18" s="269"/>
      <c r="N18" s="269"/>
    </row>
    <row r="19" s="224" customFormat="1" ht="16.65" customHeight="1" spans="1:14">
      <c r="A19" s="253" t="s">
        <v>34</v>
      </c>
      <c r="B19" s="254">
        <v>17600</v>
      </c>
      <c r="C19" s="254"/>
      <c r="D19" s="255">
        <f t="shared" si="0"/>
        <v>17600</v>
      </c>
      <c r="E19" s="249" t="s">
        <v>35</v>
      </c>
      <c r="F19" s="250">
        <v>101617.582425595</v>
      </c>
      <c r="G19" s="250">
        <v>24000</v>
      </c>
      <c r="H19" s="252"/>
      <c r="I19" s="250">
        <f t="shared" si="1"/>
        <v>125617.582425595</v>
      </c>
      <c r="J19" s="269"/>
      <c r="K19" s="269"/>
      <c r="L19" s="269"/>
      <c r="M19" s="269"/>
      <c r="N19" s="269"/>
    </row>
    <row r="20" s="224" customFormat="1" ht="16.65" customHeight="1" spans="1:14">
      <c r="A20" s="253" t="s">
        <v>36</v>
      </c>
      <c r="B20" s="254">
        <v>13750</v>
      </c>
      <c r="C20" s="254"/>
      <c r="D20" s="255">
        <f t="shared" si="0"/>
        <v>13750</v>
      </c>
      <c r="E20" s="249" t="s">
        <v>37</v>
      </c>
      <c r="F20" s="250">
        <v>87734.3305253577</v>
      </c>
      <c r="G20" s="250"/>
      <c r="H20" s="252"/>
      <c r="I20" s="250">
        <f t="shared" si="1"/>
        <v>87734.3305253577</v>
      </c>
      <c r="J20" s="269"/>
      <c r="K20" s="269"/>
      <c r="L20" s="269"/>
      <c r="M20" s="269"/>
      <c r="N20" s="269"/>
    </row>
    <row r="21" s="224" customFormat="1" ht="16.65" customHeight="1" spans="1:14">
      <c r="A21" s="256" t="s">
        <v>38</v>
      </c>
      <c r="B21" s="254">
        <v>17000</v>
      </c>
      <c r="C21" s="254"/>
      <c r="D21" s="255">
        <f t="shared" si="0"/>
        <v>17000</v>
      </c>
      <c r="E21" s="249" t="s">
        <v>39</v>
      </c>
      <c r="F21" s="250">
        <v>39770.8917106339</v>
      </c>
      <c r="G21" s="251"/>
      <c r="H21" s="252"/>
      <c r="I21" s="250">
        <f t="shared" si="1"/>
        <v>39770.8917106339</v>
      </c>
      <c r="J21" s="269"/>
      <c r="K21" s="269"/>
      <c r="L21" s="269"/>
      <c r="M21" s="269"/>
      <c r="N21" s="269"/>
    </row>
    <row r="22" s="224" customFormat="1" ht="16.65" customHeight="1" spans="1:14">
      <c r="A22" s="253" t="s">
        <v>40</v>
      </c>
      <c r="B22" s="254">
        <v>16500</v>
      </c>
      <c r="C22" s="254"/>
      <c r="D22" s="255">
        <f t="shared" si="0"/>
        <v>16500</v>
      </c>
      <c r="E22" s="249" t="s">
        <v>41</v>
      </c>
      <c r="F22" s="250">
        <v>17721.7804298152</v>
      </c>
      <c r="G22" s="251"/>
      <c r="H22" s="252"/>
      <c r="I22" s="250">
        <f t="shared" si="1"/>
        <v>17721.7804298152</v>
      </c>
      <c r="J22" s="269"/>
      <c r="K22" s="269"/>
      <c r="L22" s="269"/>
      <c r="M22" s="269"/>
      <c r="N22" s="269"/>
    </row>
    <row r="23" s="224" customFormat="1" ht="16.65" customHeight="1" spans="1:14">
      <c r="A23" s="248" t="s">
        <v>42</v>
      </c>
      <c r="B23" s="244">
        <f>SUM(B24:B28)</f>
        <v>171107</v>
      </c>
      <c r="C23" s="244">
        <f>SUM(C24:C28)</f>
        <v>0</v>
      </c>
      <c r="D23" s="245">
        <f t="shared" si="0"/>
        <v>171107</v>
      </c>
      <c r="E23" s="249" t="s">
        <v>43</v>
      </c>
      <c r="F23" s="250">
        <v>18644.8529307836</v>
      </c>
      <c r="G23" s="251"/>
      <c r="H23" s="252"/>
      <c r="I23" s="250">
        <f t="shared" si="1"/>
        <v>18644.8529307836</v>
      </c>
      <c r="J23" s="269"/>
      <c r="K23" s="269"/>
      <c r="L23" s="269"/>
      <c r="M23" s="269"/>
      <c r="N23" s="269"/>
    </row>
    <row r="24" s="224" customFormat="1" ht="16.65" customHeight="1" spans="1:14">
      <c r="A24" s="253" t="s">
        <v>44</v>
      </c>
      <c r="B24" s="254">
        <v>95000</v>
      </c>
      <c r="C24" s="254"/>
      <c r="D24" s="255">
        <f t="shared" si="0"/>
        <v>95000</v>
      </c>
      <c r="E24" s="249" t="s">
        <v>45</v>
      </c>
      <c r="F24" s="250"/>
      <c r="G24" s="251"/>
      <c r="H24" s="252"/>
      <c r="I24" s="250">
        <f t="shared" si="1"/>
        <v>0</v>
      </c>
      <c r="J24" s="269"/>
      <c r="K24" s="269"/>
      <c r="L24" s="269"/>
      <c r="M24" s="269"/>
      <c r="N24" s="269"/>
    </row>
    <row r="25" s="224" customFormat="1" ht="16.65" customHeight="1" spans="1:14">
      <c r="A25" s="253" t="s">
        <v>46</v>
      </c>
      <c r="B25" s="254">
        <v>21000</v>
      </c>
      <c r="C25" s="254"/>
      <c r="D25" s="255">
        <f t="shared" si="0"/>
        <v>21000</v>
      </c>
      <c r="E25" s="249" t="s">
        <v>47</v>
      </c>
      <c r="F25" s="250">
        <v>5876.98284648892</v>
      </c>
      <c r="G25" s="251"/>
      <c r="H25" s="252"/>
      <c r="I25" s="250">
        <f t="shared" si="1"/>
        <v>5876.98284648892</v>
      </c>
      <c r="J25" s="269"/>
      <c r="K25" s="269"/>
      <c r="L25" s="269"/>
      <c r="M25" s="269"/>
      <c r="N25" s="269"/>
    </row>
    <row r="26" s="224" customFormat="1" ht="16.65" customHeight="1" spans="1:14">
      <c r="A26" s="256" t="s">
        <v>48</v>
      </c>
      <c r="B26" s="254">
        <v>10000</v>
      </c>
      <c r="C26" s="254"/>
      <c r="D26" s="255">
        <f t="shared" si="0"/>
        <v>10000</v>
      </c>
      <c r="E26" s="249" t="s">
        <v>49</v>
      </c>
      <c r="F26" s="250">
        <v>26516.5393060662</v>
      </c>
      <c r="G26" s="251"/>
      <c r="H26" s="252"/>
      <c r="I26" s="250">
        <f t="shared" si="1"/>
        <v>26516.5393060662</v>
      </c>
      <c r="J26" s="269"/>
      <c r="K26" s="269"/>
      <c r="L26" s="269"/>
      <c r="M26" s="269"/>
      <c r="N26" s="269"/>
    </row>
    <row r="27" s="224" customFormat="1" ht="16.65" customHeight="1" spans="1:14">
      <c r="A27" s="253" t="s">
        <v>50</v>
      </c>
      <c r="B27" s="254">
        <v>34014</v>
      </c>
      <c r="C27" s="254"/>
      <c r="D27" s="255">
        <f t="shared" si="0"/>
        <v>34014</v>
      </c>
      <c r="E27" s="249" t="s">
        <v>51</v>
      </c>
      <c r="F27" s="250">
        <v>4552.0369909339</v>
      </c>
      <c r="G27" s="251"/>
      <c r="H27" s="252"/>
      <c r="I27" s="250">
        <f t="shared" si="1"/>
        <v>4552.0369909339</v>
      </c>
      <c r="J27" s="269"/>
      <c r="K27" s="269"/>
      <c r="L27" s="269"/>
      <c r="M27" s="269"/>
      <c r="N27" s="269"/>
    </row>
    <row r="28" s="224" customFormat="1" ht="16.65" customHeight="1" spans="1:14">
      <c r="A28" s="257" t="s">
        <v>52</v>
      </c>
      <c r="B28" s="254">
        <v>11093</v>
      </c>
      <c r="C28" s="254"/>
      <c r="D28" s="255">
        <f t="shared" si="0"/>
        <v>11093</v>
      </c>
      <c r="E28" s="249" t="s">
        <v>53</v>
      </c>
      <c r="F28" s="250">
        <v>23000</v>
      </c>
      <c r="G28" s="251"/>
      <c r="H28" s="252"/>
      <c r="I28" s="250">
        <f t="shared" si="1"/>
        <v>23000</v>
      </c>
      <c r="J28" s="269"/>
      <c r="K28" s="269"/>
      <c r="L28" s="269"/>
      <c r="M28" s="269"/>
      <c r="N28" s="269"/>
    </row>
    <row r="29" s="224" customFormat="1" ht="16.65" customHeight="1" spans="1:14">
      <c r="A29" s="258"/>
      <c r="B29" s="259"/>
      <c r="C29" s="259"/>
      <c r="D29" s="255"/>
      <c r="E29" s="249" t="s">
        <v>54</v>
      </c>
      <c r="F29" s="250">
        <v>4442</v>
      </c>
      <c r="G29" s="251"/>
      <c r="H29" s="252"/>
      <c r="I29" s="250">
        <f t="shared" si="1"/>
        <v>4442</v>
      </c>
      <c r="J29" s="269"/>
      <c r="K29" s="269"/>
      <c r="L29" s="269"/>
      <c r="M29" s="269"/>
      <c r="N29" s="269"/>
    </row>
    <row r="30" s="224" customFormat="1" ht="16.65" customHeight="1" spans="1:14">
      <c r="A30" s="260"/>
      <c r="B30" s="244"/>
      <c r="C30" s="244"/>
      <c r="D30" s="255"/>
      <c r="E30" s="249" t="s">
        <v>55</v>
      </c>
      <c r="F30" s="250">
        <v>146000</v>
      </c>
      <c r="G30" s="251"/>
      <c r="H30" s="252"/>
      <c r="I30" s="250">
        <f t="shared" si="1"/>
        <v>146000</v>
      </c>
      <c r="J30" s="269"/>
      <c r="K30" s="269"/>
      <c r="L30" s="269"/>
      <c r="M30" s="269"/>
      <c r="N30" s="269"/>
    </row>
    <row r="31" s="224" customFormat="1" ht="16.65" customHeight="1" spans="1:14">
      <c r="A31" s="260"/>
      <c r="B31" s="244"/>
      <c r="C31" s="244"/>
      <c r="D31" s="255"/>
      <c r="E31" s="249" t="s">
        <v>56</v>
      </c>
      <c r="F31" s="250"/>
      <c r="G31" s="251"/>
      <c r="H31" s="252"/>
      <c r="I31" s="250"/>
      <c r="J31" s="269"/>
      <c r="K31" s="269"/>
      <c r="L31" s="269"/>
      <c r="M31" s="269"/>
      <c r="N31" s="269"/>
    </row>
    <row r="32" s="224" customFormat="1" ht="16.65" customHeight="1" spans="1:14">
      <c r="A32" s="260"/>
      <c r="B32" s="244"/>
      <c r="C32" s="244"/>
      <c r="D32" s="255"/>
      <c r="E32" s="261"/>
      <c r="F32" s="250"/>
      <c r="G32" s="251"/>
      <c r="H32" s="252"/>
      <c r="I32" s="250"/>
      <c r="J32" s="269"/>
      <c r="K32" s="269"/>
      <c r="L32" s="269"/>
      <c r="M32" s="269"/>
      <c r="N32" s="269"/>
    </row>
    <row r="33" s="224" customFormat="1" ht="16.65" customHeight="1" spans="1:14">
      <c r="A33" s="243" t="s">
        <v>57</v>
      </c>
      <c r="B33" s="244"/>
      <c r="C33" s="244"/>
      <c r="D33" s="255"/>
      <c r="E33" s="243" t="s">
        <v>58</v>
      </c>
      <c r="F33" s="262"/>
      <c r="G33" s="251"/>
      <c r="H33" s="252"/>
      <c r="I33" s="250"/>
      <c r="J33" s="269"/>
      <c r="K33" s="269"/>
      <c r="L33" s="269"/>
      <c r="M33" s="269"/>
      <c r="N33" s="269"/>
    </row>
    <row r="34" s="224" customFormat="1" ht="16.65" customHeight="1" spans="1:14">
      <c r="A34" s="263" t="s">
        <v>59</v>
      </c>
      <c r="B34" s="244"/>
      <c r="C34" s="244"/>
      <c r="D34" s="255"/>
      <c r="E34" s="263" t="s">
        <v>60</v>
      </c>
      <c r="F34" s="250"/>
      <c r="G34" s="251"/>
      <c r="H34" s="252"/>
      <c r="I34" s="250"/>
      <c r="J34" s="269"/>
      <c r="K34" s="269"/>
      <c r="L34" s="269"/>
      <c r="M34" s="269"/>
      <c r="N34" s="269"/>
    </row>
    <row r="35" s="224" customFormat="1" ht="16.65" customHeight="1" spans="1:14">
      <c r="A35" s="263" t="s">
        <v>61</v>
      </c>
      <c r="B35" s="244"/>
      <c r="C35" s="244"/>
      <c r="D35" s="255"/>
      <c r="E35" s="263" t="s">
        <v>62</v>
      </c>
      <c r="F35" s="250"/>
      <c r="G35" s="251"/>
      <c r="H35" s="252"/>
      <c r="I35" s="250"/>
      <c r="J35" s="269"/>
      <c r="K35" s="269"/>
      <c r="L35" s="269"/>
      <c r="M35" s="269"/>
      <c r="N35" s="269"/>
    </row>
    <row r="36" s="224" customFormat="1" ht="16.65" customHeight="1" spans="1:14">
      <c r="A36" s="263" t="s">
        <v>63</v>
      </c>
      <c r="B36" s="244"/>
      <c r="C36" s="244"/>
      <c r="D36" s="255"/>
      <c r="E36" s="263" t="s">
        <v>64</v>
      </c>
      <c r="F36" s="250"/>
      <c r="G36" s="251"/>
      <c r="H36" s="252"/>
      <c r="I36" s="250"/>
      <c r="J36" s="269"/>
      <c r="K36" s="269"/>
      <c r="L36" s="269"/>
      <c r="M36" s="269"/>
      <c r="N36" s="269"/>
    </row>
    <row r="37" s="224" customFormat="1" ht="16.65" customHeight="1" spans="1:14">
      <c r="A37" s="263" t="s">
        <v>65</v>
      </c>
      <c r="B37" s="244"/>
      <c r="C37" s="244"/>
      <c r="D37" s="255"/>
      <c r="E37" s="263" t="s">
        <v>66</v>
      </c>
      <c r="F37" s="262"/>
      <c r="G37" s="251"/>
      <c r="H37" s="252"/>
      <c r="I37" s="250"/>
      <c r="J37" s="269"/>
      <c r="K37" s="269"/>
      <c r="L37" s="269"/>
      <c r="M37" s="269"/>
      <c r="N37" s="269"/>
    </row>
    <row r="38" s="224" customFormat="1" ht="16.65" customHeight="1" spans="1:14">
      <c r="A38" s="263" t="s">
        <v>67</v>
      </c>
      <c r="B38" s="244"/>
      <c r="C38" s="244"/>
      <c r="D38" s="255"/>
      <c r="E38" s="263" t="s">
        <v>68</v>
      </c>
      <c r="F38" s="262"/>
      <c r="G38" s="251"/>
      <c r="H38" s="252"/>
      <c r="I38" s="250"/>
      <c r="J38" s="269"/>
      <c r="K38" s="269"/>
      <c r="L38" s="269"/>
      <c r="M38" s="269"/>
      <c r="N38" s="269"/>
    </row>
    <row r="39" s="224" customFormat="1" ht="16.65" customHeight="1" spans="1:14">
      <c r="A39" s="263" t="s">
        <v>69</v>
      </c>
      <c r="B39" s="244"/>
      <c r="C39" s="244"/>
      <c r="D39" s="255"/>
      <c r="E39" s="263" t="s">
        <v>70</v>
      </c>
      <c r="F39" s="262"/>
      <c r="G39" s="251"/>
      <c r="H39" s="252"/>
      <c r="I39" s="250"/>
      <c r="J39" s="269"/>
      <c r="K39" s="269"/>
      <c r="L39" s="269"/>
      <c r="M39" s="269"/>
      <c r="N39" s="269"/>
    </row>
    <row r="40" s="224" customFormat="1" ht="16.65" customHeight="1" spans="1:14">
      <c r="A40" s="263"/>
      <c r="B40" s="244"/>
      <c r="C40" s="244"/>
      <c r="D40" s="255"/>
      <c r="E40" s="260"/>
      <c r="F40" s="262"/>
      <c r="G40" s="251"/>
      <c r="H40" s="252"/>
      <c r="I40" s="250"/>
      <c r="J40" s="269"/>
      <c r="K40" s="269"/>
      <c r="L40" s="269"/>
      <c r="M40" s="269"/>
      <c r="N40" s="269"/>
    </row>
    <row r="41" s="224" customFormat="1" ht="16.65" customHeight="1" spans="1:14">
      <c r="A41" s="243" t="s">
        <v>71</v>
      </c>
      <c r="B41" s="244">
        <f>B42+B66+B69+B73+B77</f>
        <v>1197665</v>
      </c>
      <c r="C41" s="244">
        <f>C42+C66+C69+C73+C77</f>
        <v>34000</v>
      </c>
      <c r="D41" s="264">
        <f t="shared" ref="D29:D60" si="2">B41+C41</f>
        <v>1231665</v>
      </c>
      <c r="E41" s="265" t="s">
        <v>72</v>
      </c>
      <c r="F41" s="262">
        <f>F42+F58+F62+F66</f>
        <v>818924</v>
      </c>
      <c r="G41" s="262"/>
      <c r="H41" s="247"/>
      <c r="I41" s="250">
        <f t="shared" ref="I41:I72" si="3">F41+G41</f>
        <v>818924</v>
      </c>
      <c r="J41" s="269"/>
      <c r="K41" s="269"/>
      <c r="L41" s="269"/>
      <c r="M41" s="269"/>
      <c r="N41" s="269"/>
    </row>
    <row r="42" s="224" customFormat="1" ht="16.65" customHeight="1" spans="1:14">
      <c r="A42" s="266" t="s">
        <v>126</v>
      </c>
      <c r="B42" s="259">
        <f>B43+B47+B65</f>
        <v>677296</v>
      </c>
      <c r="C42" s="259">
        <f>C43+C47+C65</f>
        <v>0</v>
      </c>
      <c r="D42" s="255">
        <f t="shared" si="2"/>
        <v>677296</v>
      </c>
      <c r="E42" s="266" t="s">
        <v>127</v>
      </c>
      <c r="F42" s="250">
        <f>F43+F46+F57</f>
        <v>613680</v>
      </c>
      <c r="G42" s="250">
        <f>G43+G46+G57</f>
        <v>0</v>
      </c>
      <c r="H42" s="252"/>
      <c r="I42" s="250">
        <f t="shared" si="3"/>
        <v>613680</v>
      </c>
      <c r="J42" s="269"/>
      <c r="K42" s="269"/>
      <c r="L42" s="269"/>
      <c r="M42" s="269"/>
      <c r="N42" s="269"/>
    </row>
    <row r="43" ht="16.65" customHeight="1" spans="1:14">
      <c r="A43" s="263" t="s">
        <v>75</v>
      </c>
      <c r="B43" s="259">
        <f>SUM(B44:B46)</f>
        <v>51275</v>
      </c>
      <c r="C43" s="259"/>
      <c r="D43" s="255">
        <f t="shared" si="2"/>
        <v>51275</v>
      </c>
      <c r="E43" s="266" t="s">
        <v>128</v>
      </c>
      <c r="F43" s="250">
        <f>SUM(F44:F45)</f>
        <v>39313</v>
      </c>
      <c r="G43" s="251"/>
      <c r="H43" s="252"/>
      <c r="I43" s="250">
        <f t="shared" si="3"/>
        <v>39313</v>
      </c>
      <c r="J43" s="267"/>
      <c r="K43" s="267"/>
      <c r="L43" s="267"/>
      <c r="M43" s="267"/>
      <c r="N43" s="267"/>
    </row>
    <row r="44" ht="16.65" customHeight="1" spans="1:14">
      <c r="A44" s="263" t="s">
        <v>77</v>
      </c>
      <c r="B44" s="259">
        <v>49313</v>
      </c>
      <c r="C44" s="259"/>
      <c r="D44" s="255">
        <f t="shared" si="2"/>
        <v>49313</v>
      </c>
      <c r="E44" s="266" t="s">
        <v>129</v>
      </c>
      <c r="F44" s="250">
        <v>31389</v>
      </c>
      <c r="G44" s="251"/>
      <c r="H44" s="252"/>
      <c r="I44" s="250">
        <f t="shared" si="3"/>
        <v>31389</v>
      </c>
      <c r="J44" s="267"/>
      <c r="K44" s="267"/>
      <c r="L44" s="267"/>
      <c r="M44" s="267"/>
      <c r="N44" s="267"/>
    </row>
    <row r="45" ht="16.65" customHeight="1" spans="1:14">
      <c r="A45" s="263" t="s">
        <v>79</v>
      </c>
      <c r="B45" s="259">
        <v>1962</v>
      </c>
      <c r="C45" s="259"/>
      <c r="D45" s="255">
        <f t="shared" si="2"/>
        <v>1962</v>
      </c>
      <c r="E45" s="266" t="s">
        <v>130</v>
      </c>
      <c r="F45" s="250">
        <v>7924</v>
      </c>
      <c r="G45" s="251"/>
      <c r="H45" s="252"/>
      <c r="I45" s="250">
        <f t="shared" si="3"/>
        <v>7924</v>
      </c>
      <c r="J45" s="267"/>
      <c r="K45" s="267"/>
      <c r="L45" s="267"/>
      <c r="M45" s="267"/>
      <c r="N45" s="267"/>
    </row>
    <row r="46" ht="16.65" customHeight="1" spans="1:14">
      <c r="A46" s="263" t="s">
        <v>81</v>
      </c>
      <c r="B46" s="244"/>
      <c r="C46" s="244"/>
      <c r="D46" s="255">
        <f t="shared" si="2"/>
        <v>0</v>
      </c>
      <c r="E46" s="266" t="s">
        <v>131</v>
      </c>
      <c r="F46" s="250">
        <f>SUM(F47:F56)</f>
        <v>426996</v>
      </c>
      <c r="G46" s="251"/>
      <c r="H46" s="252"/>
      <c r="I46" s="250">
        <f t="shared" si="3"/>
        <v>426996</v>
      </c>
      <c r="J46" s="267"/>
      <c r="K46" s="267"/>
      <c r="L46" s="267"/>
      <c r="M46" s="267"/>
      <c r="N46" s="267"/>
    </row>
    <row r="47" ht="16.65" customHeight="1" spans="1:14">
      <c r="A47" s="263" t="s">
        <v>82</v>
      </c>
      <c r="B47" s="259">
        <f>SUM(B48:B64)</f>
        <v>355256</v>
      </c>
      <c r="C47" s="259">
        <f>SUM(C48:C64)</f>
        <v>0</v>
      </c>
      <c r="D47" s="255">
        <f t="shared" si="2"/>
        <v>355256</v>
      </c>
      <c r="E47" s="266" t="s">
        <v>132</v>
      </c>
      <c r="F47" s="250">
        <v>78120</v>
      </c>
      <c r="G47" s="251"/>
      <c r="H47" s="252"/>
      <c r="I47" s="250">
        <f t="shared" si="3"/>
        <v>78120</v>
      </c>
      <c r="J47" s="267"/>
      <c r="K47" s="267"/>
      <c r="L47" s="267"/>
      <c r="M47" s="267"/>
      <c r="N47" s="267"/>
    </row>
    <row r="48" ht="16.65" customHeight="1" spans="1:14">
      <c r="A48" s="263" t="s">
        <v>84</v>
      </c>
      <c r="B48" s="259">
        <v>81841</v>
      </c>
      <c r="C48" s="259"/>
      <c r="D48" s="255">
        <f t="shared" si="2"/>
        <v>81841</v>
      </c>
      <c r="E48" s="266" t="s">
        <v>133</v>
      </c>
      <c r="F48" s="250">
        <v>58180</v>
      </c>
      <c r="G48" s="251"/>
      <c r="H48" s="252"/>
      <c r="I48" s="250">
        <f t="shared" si="3"/>
        <v>58180</v>
      </c>
      <c r="J48" s="267"/>
      <c r="K48" s="267"/>
      <c r="L48" s="267"/>
      <c r="M48" s="267"/>
      <c r="N48" s="267"/>
    </row>
    <row r="49" ht="16.65" customHeight="1" spans="1:14">
      <c r="A49" s="263" t="s">
        <v>85</v>
      </c>
      <c r="B49" s="259">
        <v>64442</v>
      </c>
      <c r="C49" s="259"/>
      <c r="D49" s="255">
        <f t="shared" si="2"/>
        <v>64442</v>
      </c>
      <c r="E49" s="266" t="s">
        <v>134</v>
      </c>
      <c r="F49" s="250"/>
      <c r="G49" s="251"/>
      <c r="H49" s="252"/>
      <c r="I49" s="250">
        <f t="shared" si="3"/>
        <v>0</v>
      </c>
      <c r="J49" s="267"/>
      <c r="K49" s="267"/>
      <c r="L49" s="267"/>
      <c r="M49" s="267"/>
      <c r="N49" s="267"/>
    </row>
    <row r="50" ht="16.65" customHeight="1" spans="1:14">
      <c r="A50" s="263" t="s">
        <v>87</v>
      </c>
      <c r="B50" s="259">
        <v>9305</v>
      </c>
      <c r="C50" s="259"/>
      <c r="D50" s="255">
        <f t="shared" si="2"/>
        <v>9305</v>
      </c>
      <c r="E50" s="266" t="s">
        <v>135</v>
      </c>
      <c r="F50" s="250">
        <v>4730</v>
      </c>
      <c r="G50" s="251"/>
      <c r="H50" s="252"/>
      <c r="I50" s="250">
        <f t="shared" si="3"/>
        <v>4730</v>
      </c>
      <c r="J50" s="267"/>
      <c r="K50" s="267"/>
      <c r="L50" s="267"/>
      <c r="M50" s="267"/>
      <c r="N50" s="267"/>
    </row>
    <row r="51" ht="16.65" customHeight="1" spans="1:14">
      <c r="A51" s="263" t="s">
        <v>88</v>
      </c>
      <c r="B51" s="259">
        <v>23549</v>
      </c>
      <c r="C51" s="259"/>
      <c r="D51" s="255">
        <f t="shared" si="2"/>
        <v>23549</v>
      </c>
      <c r="E51" s="266" t="s">
        <v>136</v>
      </c>
      <c r="F51" s="250">
        <v>2524</v>
      </c>
      <c r="G51" s="251"/>
      <c r="H51" s="252"/>
      <c r="I51" s="250">
        <f t="shared" si="3"/>
        <v>2524</v>
      </c>
      <c r="J51" s="267"/>
      <c r="K51" s="267"/>
      <c r="L51" s="267"/>
      <c r="M51" s="267"/>
      <c r="N51" s="267"/>
    </row>
    <row r="52" ht="16.65" customHeight="1" spans="1:14">
      <c r="A52" s="263" t="s">
        <v>90</v>
      </c>
      <c r="B52" s="259">
        <v>5993</v>
      </c>
      <c r="C52" s="259"/>
      <c r="D52" s="255">
        <f t="shared" si="2"/>
        <v>5993</v>
      </c>
      <c r="E52" s="266" t="s">
        <v>137</v>
      </c>
      <c r="F52" s="250">
        <v>50746</v>
      </c>
      <c r="G52" s="251"/>
      <c r="H52" s="252"/>
      <c r="I52" s="250">
        <f t="shared" si="3"/>
        <v>50746</v>
      </c>
      <c r="J52" s="267"/>
      <c r="K52" s="267"/>
      <c r="L52" s="267"/>
      <c r="M52" s="267"/>
      <c r="N52" s="267"/>
    </row>
    <row r="53" ht="16.65" customHeight="1" spans="1:14">
      <c r="A53" s="263" t="s">
        <v>91</v>
      </c>
      <c r="B53" s="259">
        <v>0</v>
      </c>
      <c r="C53" s="259"/>
      <c r="D53" s="255">
        <f t="shared" si="2"/>
        <v>0</v>
      </c>
      <c r="E53" s="266" t="s">
        <v>138</v>
      </c>
      <c r="F53" s="250"/>
      <c r="G53" s="251"/>
      <c r="H53" s="252"/>
      <c r="I53" s="250">
        <f t="shared" si="3"/>
        <v>0</v>
      </c>
      <c r="J53" s="267"/>
      <c r="K53" s="267"/>
      <c r="L53" s="267"/>
      <c r="M53" s="267"/>
      <c r="N53" s="267"/>
    </row>
    <row r="54" ht="16.65" customHeight="1" spans="1:14">
      <c r="A54" s="263" t="s">
        <v>93</v>
      </c>
      <c r="B54" s="259">
        <v>15444</v>
      </c>
      <c r="C54" s="259"/>
      <c r="D54" s="255">
        <f t="shared" si="2"/>
        <v>15444</v>
      </c>
      <c r="E54" s="266" t="s">
        <v>139</v>
      </c>
      <c r="F54" s="250">
        <v>24933</v>
      </c>
      <c r="G54" s="251"/>
      <c r="H54" s="252"/>
      <c r="I54" s="250">
        <f t="shared" si="3"/>
        <v>24933</v>
      </c>
      <c r="J54" s="267"/>
      <c r="K54" s="267"/>
      <c r="L54" s="267"/>
      <c r="M54" s="267"/>
      <c r="N54" s="267"/>
    </row>
    <row r="55" ht="16.65" customHeight="1" spans="1:14">
      <c r="A55" s="263" t="s">
        <v>95</v>
      </c>
      <c r="B55" s="259">
        <v>0</v>
      </c>
      <c r="C55" s="259"/>
      <c r="D55" s="255">
        <f t="shared" si="2"/>
        <v>0</v>
      </c>
      <c r="E55" s="266" t="s">
        <v>140</v>
      </c>
      <c r="F55" s="250">
        <v>94585</v>
      </c>
      <c r="G55" s="251"/>
      <c r="H55" s="252"/>
      <c r="I55" s="250">
        <f t="shared" si="3"/>
        <v>94585</v>
      </c>
      <c r="J55" s="267"/>
      <c r="K55" s="267"/>
      <c r="L55" s="267"/>
      <c r="M55" s="267"/>
      <c r="N55" s="267"/>
    </row>
    <row r="56" ht="16.65" customHeight="1" spans="1:14">
      <c r="A56" s="263" t="s">
        <v>97</v>
      </c>
      <c r="B56" s="259">
        <v>6786</v>
      </c>
      <c r="C56" s="259"/>
      <c r="D56" s="255">
        <f t="shared" si="2"/>
        <v>6786</v>
      </c>
      <c r="E56" s="266" t="s">
        <v>141</v>
      </c>
      <c r="F56" s="250">
        <v>113178</v>
      </c>
      <c r="G56" s="251"/>
      <c r="H56" s="252"/>
      <c r="I56" s="250">
        <f t="shared" si="3"/>
        <v>113178</v>
      </c>
      <c r="J56" s="267"/>
      <c r="K56" s="267"/>
      <c r="L56" s="267"/>
      <c r="M56" s="267"/>
      <c r="N56" s="267"/>
    </row>
    <row r="57" ht="16.65" customHeight="1" spans="1:14">
      <c r="A57" s="263" t="s">
        <v>98</v>
      </c>
      <c r="B57" s="259">
        <v>17325</v>
      </c>
      <c r="C57" s="259"/>
      <c r="D57" s="255">
        <f t="shared" si="2"/>
        <v>17325</v>
      </c>
      <c r="E57" s="266" t="s">
        <v>142</v>
      </c>
      <c r="F57" s="250">
        <v>147371</v>
      </c>
      <c r="G57" s="251"/>
      <c r="H57" s="252"/>
      <c r="I57" s="250">
        <f t="shared" si="3"/>
        <v>147371</v>
      </c>
      <c r="J57" s="267"/>
      <c r="K57" s="267"/>
      <c r="L57" s="267"/>
      <c r="M57" s="267"/>
      <c r="N57" s="267"/>
    </row>
    <row r="58" ht="16.65" customHeight="1" spans="1:14">
      <c r="A58" s="263" t="s">
        <v>99</v>
      </c>
      <c r="B58" s="259">
        <v>10715</v>
      </c>
      <c r="C58" s="259"/>
      <c r="D58" s="255">
        <f t="shared" si="2"/>
        <v>10715</v>
      </c>
      <c r="E58" s="266" t="s">
        <v>143</v>
      </c>
      <c r="F58" s="250">
        <f>SUM(F59:F61)</f>
        <v>129671</v>
      </c>
      <c r="G58" s="251"/>
      <c r="H58" s="252"/>
      <c r="I58" s="250">
        <f t="shared" si="3"/>
        <v>129671</v>
      </c>
      <c r="J58" s="267"/>
      <c r="K58" s="267"/>
      <c r="L58" s="267"/>
      <c r="M58" s="267"/>
      <c r="N58" s="267"/>
    </row>
    <row r="59" ht="16.65" customHeight="1" spans="1:14">
      <c r="A59" s="263" t="s">
        <v>100</v>
      </c>
      <c r="B59" s="259">
        <v>33846</v>
      </c>
      <c r="C59" s="259"/>
      <c r="D59" s="255">
        <f t="shared" si="2"/>
        <v>33846</v>
      </c>
      <c r="E59" s="266" t="s">
        <v>76</v>
      </c>
      <c r="F59" s="250">
        <v>16642</v>
      </c>
      <c r="G59" s="251"/>
      <c r="H59" s="252"/>
      <c r="I59" s="250">
        <f t="shared" si="3"/>
        <v>16642</v>
      </c>
      <c r="J59" s="267"/>
      <c r="K59" s="267"/>
      <c r="L59" s="267"/>
      <c r="M59" s="267"/>
      <c r="N59" s="267"/>
    </row>
    <row r="60" ht="16.65" customHeight="1" spans="1:14">
      <c r="A60" s="263" t="s">
        <v>101</v>
      </c>
      <c r="B60" s="259">
        <v>8180</v>
      </c>
      <c r="C60" s="259"/>
      <c r="D60" s="255">
        <f t="shared" si="2"/>
        <v>8180</v>
      </c>
      <c r="E60" s="266" t="s">
        <v>78</v>
      </c>
      <c r="F60" s="250">
        <v>7094</v>
      </c>
      <c r="G60" s="251"/>
      <c r="H60" s="252"/>
      <c r="I60" s="250">
        <f t="shared" si="3"/>
        <v>7094</v>
      </c>
      <c r="J60" s="267"/>
      <c r="K60" s="267"/>
      <c r="L60" s="267"/>
      <c r="M60" s="267"/>
      <c r="N60" s="267"/>
    </row>
    <row r="61" ht="16.65" customHeight="1" spans="1:14">
      <c r="A61" s="263" t="s">
        <v>102</v>
      </c>
      <c r="B61" s="259">
        <v>0</v>
      </c>
      <c r="C61" s="259"/>
      <c r="D61" s="255">
        <f t="shared" ref="D61:D81" si="4">B61+C61</f>
        <v>0</v>
      </c>
      <c r="E61" s="266" t="s">
        <v>80</v>
      </c>
      <c r="F61" s="250">
        <v>105935</v>
      </c>
      <c r="G61" s="251"/>
      <c r="H61" s="252"/>
      <c r="I61" s="250">
        <f t="shared" si="3"/>
        <v>105935</v>
      </c>
      <c r="J61" s="267"/>
      <c r="K61" s="267"/>
      <c r="L61" s="267"/>
      <c r="M61" s="267"/>
      <c r="N61" s="267"/>
    </row>
    <row r="62" ht="16.65" customHeight="1" spans="1:14">
      <c r="A62" s="263" t="s">
        <v>103</v>
      </c>
      <c r="B62" s="259">
        <v>16510</v>
      </c>
      <c r="C62" s="259"/>
      <c r="D62" s="255">
        <f t="shared" si="4"/>
        <v>16510</v>
      </c>
      <c r="E62" s="266" t="s">
        <v>144</v>
      </c>
      <c r="F62" s="250"/>
      <c r="G62" s="251"/>
      <c r="H62" s="252"/>
      <c r="I62" s="250">
        <f t="shared" si="3"/>
        <v>0</v>
      </c>
      <c r="J62" s="267"/>
      <c r="K62" s="267"/>
      <c r="L62" s="267"/>
      <c r="M62" s="267"/>
      <c r="N62" s="267"/>
    </row>
    <row r="63" ht="16.65" customHeight="1" spans="1:14">
      <c r="A63" s="263" t="s">
        <v>104</v>
      </c>
      <c r="B63" s="259">
        <v>48506</v>
      </c>
      <c r="C63" s="259"/>
      <c r="D63" s="255">
        <f t="shared" si="4"/>
        <v>48506</v>
      </c>
      <c r="E63" s="266" t="s">
        <v>145</v>
      </c>
      <c r="F63" s="250"/>
      <c r="G63" s="251"/>
      <c r="H63" s="252"/>
      <c r="I63" s="250">
        <f t="shared" si="3"/>
        <v>0</v>
      </c>
      <c r="J63" s="267"/>
      <c r="K63" s="267"/>
      <c r="L63" s="267"/>
      <c r="M63" s="267"/>
      <c r="N63" s="267"/>
    </row>
    <row r="64" ht="16.65" customHeight="1" spans="1:14">
      <c r="A64" s="263" t="s">
        <v>105</v>
      </c>
      <c r="B64" s="259">
        <v>12814</v>
      </c>
      <c r="C64" s="259"/>
      <c r="D64" s="255">
        <f t="shared" si="4"/>
        <v>12814</v>
      </c>
      <c r="E64" s="266" t="s">
        <v>146</v>
      </c>
      <c r="F64" s="250"/>
      <c r="G64" s="251"/>
      <c r="H64" s="252"/>
      <c r="I64" s="250">
        <f t="shared" si="3"/>
        <v>0</v>
      </c>
      <c r="J64" s="267"/>
      <c r="K64" s="267"/>
      <c r="L64" s="267"/>
      <c r="M64" s="267"/>
      <c r="N64" s="267"/>
    </row>
    <row r="65" ht="16.65" customHeight="1" spans="1:14">
      <c r="A65" s="263" t="s">
        <v>106</v>
      </c>
      <c r="B65" s="259">
        <v>270765</v>
      </c>
      <c r="C65" s="259">
        <v>0</v>
      </c>
      <c r="D65" s="255">
        <f t="shared" si="4"/>
        <v>270765</v>
      </c>
      <c r="E65" s="266" t="s">
        <v>147</v>
      </c>
      <c r="F65" s="250"/>
      <c r="G65" s="251"/>
      <c r="H65" s="252"/>
      <c r="I65" s="250">
        <f t="shared" si="3"/>
        <v>0</v>
      </c>
      <c r="J65" s="267"/>
      <c r="K65" s="267"/>
      <c r="L65" s="267"/>
      <c r="M65" s="267"/>
      <c r="N65" s="267"/>
    </row>
    <row r="66" ht="16.65" customHeight="1" spans="1:14">
      <c r="A66" s="266" t="s">
        <v>107</v>
      </c>
      <c r="B66" s="259">
        <f t="shared" ref="B66:F66" si="5">SUM(B67:B68)</f>
        <v>0</v>
      </c>
      <c r="C66" s="259">
        <f t="shared" si="5"/>
        <v>34000</v>
      </c>
      <c r="D66" s="255">
        <f t="shared" si="4"/>
        <v>34000</v>
      </c>
      <c r="E66" s="266" t="s">
        <v>148</v>
      </c>
      <c r="F66" s="250">
        <f t="shared" si="5"/>
        <v>75573</v>
      </c>
      <c r="G66" s="251"/>
      <c r="H66" s="252"/>
      <c r="I66" s="250">
        <f t="shared" si="3"/>
        <v>75573</v>
      </c>
      <c r="J66" s="267"/>
      <c r="K66" s="267"/>
      <c r="L66" s="267"/>
      <c r="M66" s="267"/>
      <c r="N66" s="267"/>
    </row>
    <row r="67" ht="16.65" customHeight="1" spans="1:14">
      <c r="A67" s="266" t="s">
        <v>108</v>
      </c>
      <c r="B67" s="244"/>
      <c r="C67" s="259">
        <v>34000</v>
      </c>
      <c r="D67" s="255">
        <f t="shared" si="4"/>
        <v>34000</v>
      </c>
      <c r="E67" s="266" t="s">
        <v>94</v>
      </c>
      <c r="F67" s="250">
        <v>72354</v>
      </c>
      <c r="G67" s="251"/>
      <c r="H67" s="252"/>
      <c r="I67" s="250">
        <f t="shared" si="3"/>
        <v>72354</v>
      </c>
      <c r="J67" s="267"/>
      <c r="K67" s="267"/>
      <c r="L67" s="267"/>
      <c r="M67" s="267"/>
      <c r="N67" s="267"/>
    </row>
    <row r="68" ht="16.65" customHeight="1" spans="1:14">
      <c r="A68" s="266" t="s">
        <v>109</v>
      </c>
      <c r="B68" s="244"/>
      <c r="C68" s="244"/>
      <c r="D68" s="255">
        <f t="shared" si="4"/>
        <v>0</v>
      </c>
      <c r="E68" s="266" t="s">
        <v>96</v>
      </c>
      <c r="F68" s="250">
        <v>3219</v>
      </c>
      <c r="G68" s="251"/>
      <c r="H68" s="252"/>
      <c r="I68" s="250">
        <f t="shared" si="3"/>
        <v>3219</v>
      </c>
      <c r="J68" s="267"/>
      <c r="K68" s="267"/>
      <c r="L68" s="267"/>
      <c r="M68" s="267"/>
      <c r="N68" s="267"/>
    </row>
    <row r="69" ht="16.65" customHeight="1" spans="1:14">
      <c r="A69" s="266" t="s">
        <v>110</v>
      </c>
      <c r="B69" s="259">
        <f>SUM(B70:B72)</f>
        <v>138040</v>
      </c>
      <c r="C69" s="259"/>
      <c r="D69" s="255">
        <f t="shared" si="4"/>
        <v>138040</v>
      </c>
      <c r="E69" s="266"/>
      <c r="F69" s="250"/>
      <c r="G69" s="251"/>
      <c r="H69" s="252"/>
      <c r="I69" s="250"/>
      <c r="J69" s="267"/>
      <c r="K69" s="267"/>
      <c r="L69" s="267"/>
      <c r="M69" s="267"/>
      <c r="N69" s="267"/>
    </row>
    <row r="70" ht="16.65" customHeight="1" spans="1:14">
      <c r="A70" s="266" t="s">
        <v>111</v>
      </c>
      <c r="B70" s="259">
        <v>37219</v>
      </c>
      <c r="C70" s="259"/>
      <c r="D70" s="255">
        <f t="shared" si="4"/>
        <v>37219</v>
      </c>
      <c r="E70" s="266"/>
      <c r="F70" s="250"/>
      <c r="G70" s="251"/>
      <c r="H70" s="252"/>
      <c r="I70" s="250"/>
      <c r="J70" s="267"/>
      <c r="K70" s="267"/>
      <c r="L70" s="267"/>
      <c r="M70" s="267"/>
      <c r="N70" s="267"/>
    </row>
    <row r="71" ht="16.65" customHeight="1" spans="1:14">
      <c r="A71" s="266" t="s">
        <v>112</v>
      </c>
      <c r="B71" s="259">
        <v>100000</v>
      </c>
      <c r="C71" s="259"/>
      <c r="D71" s="255">
        <f t="shared" si="4"/>
        <v>100000</v>
      </c>
      <c r="E71" s="266"/>
      <c r="F71" s="250"/>
      <c r="G71" s="251"/>
      <c r="H71" s="252"/>
      <c r="I71" s="250"/>
      <c r="J71" s="267"/>
      <c r="K71" s="267"/>
      <c r="L71" s="267"/>
      <c r="M71" s="267"/>
      <c r="N71" s="267"/>
    </row>
    <row r="72" ht="16.65" customHeight="1" spans="1:14">
      <c r="A72" s="266" t="s">
        <v>113</v>
      </c>
      <c r="B72" s="259">
        <v>821</v>
      </c>
      <c r="C72" s="259"/>
      <c r="D72" s="255">
        <f t="shared" si="4"/>
        <v>821</v>
      </c>
      <c r="E72" s="266"/>
      <c r="F72" s="250"/>
      <c r="G72" s="251"/>
      <c r="H72" s="252"/>
      <c r="I72" s="250"/>
      <c r="J72" s="267"/>
      <c r="K72" s="267"/>
      <c r="L72" s="267"/>
      <c r="M72" s="267"/>
      <c r="N72" s="267"/>
    </row>
    <row r="73" ht="16.65" customHeight="1" spans="1:14">
      <c r="A73" s="266" t="s">
        <v>149</v>
      </c>
      <c r="B73" s="259">
        <f>SUM(B74:B76)</f>
        <v>258804</v>
      </c>
      <c r="C73" s="259">
        <f>SUM(C74:C76)</f>
        <v>0</v>
      </c>
      <c r="D73" s="255">
        <f t="shared" si="4"/>
        <v>258804</v>
      </c>
      <c r="E73" s="266"/>
      <c r="F73" s="250"/>
      <c r="G73" s="251"/>
      <c r="H73" s="252"/>
      <c r="I73" s="250"/>
      <c r="J73" s="267"/>
      <c r="K73" s="267"/>
      <c r="L73" s="267"/>
      <c r="M73" s="267"/>
      <c r="N73" s="267"/>
    </row>
    <row r="74" ht="16.65" customHeight="1" spans="1:14">
      <c r="A74" s="266" t="s">
        <v>150</v>
      </c>
      <c r="B74" s="259">
        <v>226050</v>
      </c>
      <c r="C74" s="259"/>
      <c r="D74" s="255">
        <f t="shared" si="4"/>
        <v>226050</v>
      </c>
      <c r="E74" s="266"/>
      <c r="F74" s="250"/>
      <c r="G74" s="251"/>
      <c r="H74" s="252"/>
      <c r="I74" s="250"/>
      <c r="J74" s="267"/>
      <c r="K74" s="267"/>
      <c r="L74" s="267"/>
      <c r="M74" s="267"/>
      <c r="N74" s="267"/>
    </row>
    <row r="75" ht="16.65" customHeight="1" spans="1:14">
      <c r="A75" s="266" t="s">
        <v>151</v>
      </c>
      <c r="B75" s="259"/>
      <c r="C75" s="259"/>
      <c r="D75" s="255">
        <f t="shared" si="4"/>
        <v>0</v>
      </c>
      <c r="E75" s="266"/>
      <c r="F75" s="250"/>
      <c r="G75" s="251"/>
      <c r="H75" s="252"/>
      <c r="I75" s="250"/>
      <c r="J75" s="267"/>
      <c r="K75" s="267"/>
      <c r="L75" s="267"/>
      <c r="M75" s="267"/>
      <c r="N75" s="267"/>
    </row>
    <row r="76" ht="16.65" customHeight="1" spans="1:14">
      <c r="A76" s="266" t="s">
        <v>152</v>
      </c>
      <c r="B76" s="259">
        <v>32754</v>
      </c>
      <c r="C76" s="259"/>
      <c r="D76" s="255">
        <f t="shared" si="4"/>
        <v>32754</v>
      </c>
      <c r="E76" s="266"/>
      <c r="F76" s="250"/>
      <c r="G76" s="251"/>
      <c r="H76" s="252"/>
      <c r="I76" s="250"/>
      <c r="J76" s="267"/>
      <c r="K76" s="267"/>
      <c r="L76" s="267"/>
      <c r="M76" s="267"/>
      <c r="N76" s="267"/>
    </row>
    <row r="77" ht="16.65" customHeight="1" spans="1:14">
      <c r="A77" s="266" t="s">
        <v>153</v>
      </c>
      <c r="B77" s="259">
        <f>SUM(B78:B79)</f>
        <v>123525</v>
      </c>
      <c r="C77" s="259">
        <f>SUM(C78:C79)</f>
        <v>0</v>
      </c>
      <c r="D77" s="255">
        <f t="shared" si="4"/>
        <v>123525</v>
      </c>
      <c r="E77" s="260"/>
      <c r="F77" s="262"/>
      <c r="G77" s="251"/>
      <c r="H77" s="252"/>
      <c r="I77" s="250"/>
      <c r="J77" s="267"/>
      <c r="K77" s="267"/>
      <c r="L77" s="267"/>
      <c r="M77" s="267"/>
      <c r="N77" s="267"/>
    </row>
    <row r="78" s="224" customFormat="1" ht="16.65" customHeight="1" spans="1:14">
      <c r="A78" s="266" t="s">
        <v>115</v>
      </c>
      <c r="B78" s="259">
        <v>73527</v>
      </c>
      <c r="C78" s="259"/>
      <c r="D78" s="255">
        <f t="shared" si="4"/>
        <v>73527</v>
      </c>
      <c r="E78" s="266"/>
      <c r="F78" s="250"/>
      <c r="G78" s="251"/>
      <c r="H78" s="252"/>
      <c r="I78" s="250"/>
      <c r="J78" s="269"/>
      <c r="K78" s="269"/>
      <c r="L78" s="269"/>
      <c r="M78" s="269"/>
      <c r="N78" s="269"/>
    </row>
    <row r="79" ht="16.65" customHeight="1" spans="1:14">
      <c r="A79" s="266" t="s">
        <v>116</v>
      </c>
      <c r="B79" s="259">
        <v>49998</v>
      </c>
      <c r="C79" s="259"/>
      <c r="D79" s="255">
        <f t="shared" si="4"/>
        <v>49998</v>
      </c>
      <c r="E79" s="266"/>
      <c r="F79" s="250"/>
      <c r="G79" s="251"/>
      <c r="H79" s="252"/>
      <c r="I79" s="250"/>
      <c r="J79" s="267"/>
      <c r="K79" s="267"/>
      <c r="L79" s="267"/>
      <c r="M79" s="267"/>
      <c r="N79" s="267"/>
    </row>
    <row r="80" ht="16.65" customHeight="1" spans="1:14">
      <c r="A80" s="266"/>
      <c r="B80" s="250"/>
      <c r="C80" s="250"/>
      <c r="D80" s="255"/>
      <c r="E80" s="266"/>
      <c r="F80" s="270"/>
      <c r="G80" s="271"/>
      <c r="H80" s="272"/>
      <c r="I80" s="250"/>
      <c r="J80" s="267"/>
      <c r="K80" s="267"/>
      <c r="L80" s="267"/>
      <c r="M80" s="267"/>
      <c r="N80" s="267"/>
    </row>
    <row r="81" ht="16.65" customHeight="1" spans="1:14">
      <c r="A81" s="265" t="s">
        <v>154</v>
      </c>
      <c r="B81" s="273">
        <f>B41+B33+B8</f>
        <v>1923634.965</v>
      </c>
      <c r="C81" s="244">
        <f>C41+C33+C8</f>
        <v>34000</v>
      </c>
      <c r="D81" s="264">
        <f t="shared" si="4"/>
        <v>1957634.965</v>
      </c>
      <c r="E81" s="265" t="s">
        <v>155</v>
      </c>
      <c r="F81" s="268">
        <f>F41+F8-1</f>
        <v>1923634.54535298</v>
      </c>
      <c r="G81" s="262">
        <f>G8</f>
        <v>34000</v>
      </c>
      <c r="H81" s="274"/>
      <c r="I81" s="268">
        <f>F81+G81</f>
        <v>1957634.54535298</v>
      </c>
      <c r="J81" s="267"/>
      <c r="K81" s="267"/>
      <c r="L81" s="267"/>
      <c r="M81" s="267"/>
      <c r="N81" s="267"/>
    </row>
    <row r="82" ht="11" customHeight="1" spans="6:14">
      <c r="F82" s="275"/>
      <c r="G82" s="276"/>
      <c r="H82" s="277"/>
      <c r="I82" s="277"/>
      <c r="J82" s="267"/>
      <c r="K82" s="267"/>
      <c r="L82" s="267"/>
      <c r="M82" s="267"/>
      <c r="N82" s="267"/>
    </row>
    <row r="83" s="202" customFormat="1" ht="17" customHeight="1" spans="1:15">
      <c r="A83" s="278" t="s">
        <v>119</v>
      </c>
      <c r="B83" s="278"/>
      <c r="C83" s="278"/>
      <c r="D83" s="278"/>
      <c r="E83" s="278"/>
      <c r="F83" s="225"/>
      <c r="G83" s="226"/>
      <c r="H83" s="225"/>
      <c r="I83" s="279"/>
      <c r="J83" s="279"/>
      <c r="K83" s="279"/>
      <c r="L83" s="267"/>
      <c r="M83" s="267"/>
      <c r="N83" s="267"/>
      <c r="O83" s="267"/>
    </row>
    <row r="84" s="202" customFormat="1" ht="17" customHeight="1" spans="1:15">
      <c r="A84" s="202" t="s">
        <v>120</v>
      </c>
      <c r="B84" s="225"/>
      <c r="C84" s="225"/>
      <c r="D84" s="225"/>
      <c r="E84" s="225"/>
      <c r="F84" s="225"/>
      <c r="G84" s="226"/>
      <c r="H84" s="225"/>
      <c r="I84" s="279"/>
      <c r="J84" s="279"/>
      <c r="K84" s="279"/>
      <c r="L84" s="267"/>
      <c r="M84" s="267"/>
      <c r="N84" s="267"/>
      <c r="O84" s="267"/>
    </row>
  </sheetData>
  <mergeCells count="15">
    <mergeCell ref="A2:I2"/>
    <mergeCell ref="G3:I3"/>
    <mergeCell ref="A4:B4"/>
    <mergeCell ref="E4:I4"/>
    <mergeCell ref="B5:D5"/>
    <mergeCell ref="F5:I5"/>
    <mergeCell ref="A83:E83"/>
    <mergeCell ref="A5:A7"/>
    <mergeCell ref="B6:B7"/>
    <mergeCell ref="C6:C7"/>
    <mergeCell ref="D6:D7"/>
    <mergeCell ref="E5:E7"/>
    <mergeCell ref="F6:F7"/>
    <mergeCell ref="G6:G7"/>
    <mergeCell ref="I6:I7"/>
  </mergeCells>
  <printOptions horizontalCentered="1" verticalCentered="1"/>
  <pageMargins left="0.751388888888889" right="0.751388888888889" top="0.979166666666667" bottom="0.979166666666667" header="0.507638888888889" footer="0.507638888888889"/>
  <pageSetup paperSize="8" scale="67" orientation="portrait" horizontalDpi="600" verticalDpi="600"/>
  <headerFooter alignWithMargins="0" scaleWithDoc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560"/>
  <sheetViews>
    <sheetView workbookViewId="0">
      <selection activeCell="B2" sqref="B2:C2"/>
    </sheetView>
  </sheetViews>
  <sheetFormatPr defaultColWidth="9" defaultRowHeight="24.95" customHeight="1" outlineLevelCol="4"/>
  <cols>
    <col min="1" max="1" width="14" style="201" customWidth="1"/>
    <col min="2" max="2" width="44.125" style="200" customWidth="1"/>
    <col min="3" max="3" width="44.375" style="200" customWidth="1"/>
    <col min="4" max="5" width="13.5" style="201" customWidth="1"/>
    <col min="6" max="256" width="9" style="201"/>
    <col min="257" max="16384" width="9" style="21"/>
  </cols>
  <sheetData>
    <row r="1" s="200" customFormat="1" customHeight="1" spans="1:1">
      <c r="A1" s="202" t="s">
        <v>156</v>
      </c>
    </row>
    <row r="2" s="200" customFormat="1" ht="52.5" customHeight="1" spans="2:3">
      <c r="B2" s="30" t="s">
        <v>157</v>
      </c>
      <c r="C2" s="203"/>
    </row>
    <row r="3" s="200" customFormat="1" customHeight="1" spans="3:5">
      <c r="C3" s="204"/>
      <c r="E3" s="204" t="s">
        <v>4</v>
      </c>
    </row>
    <row r="4" s="20" customFormat="1" ht="37.5" customHeight="1" spans="1:5">
      <c r="A4" s="205" t="s">
        <v>158</v>
      </c>
      <c r="B4" s="206" t="s">
        <v>159</v>
      </c>
      <c r="C4" s="206" t="s">
        <v>160</v>
      </c>
      <c r="D4" s="39" t="s">
        <v>10</v>
      </c>
      <c r="E4" s="39" t="s">
        <v>11</v>
      </c>
    </row>
    <row r="5" s="200" customFormat="1" customHeight="1" spans="1:5">
      <c r="A5" s="207">
        <v>201</v>
      </c>
      <c r="B5" s="208" t="s">
        <v>161</v>
      </c>
      <c r="C5" s="209">
        <v>101633</v>
      </c>
      <c r="D5" s="210"/>
      <c r="E5" s="210">
        <f t="shared" ref="E5:E68" si="0">D5+C5</f>
        <v>101633</v>
      </c>
    </row>
    <row r="6" s="200" customFormat="1" customHeight="1" spans="1:5">
      <c r="A6" s="207">
        <v>20101</v>
      </c>
      <c r="B6" s="211" t="s">
        <v>162</v>
      </c>
      <c r="C6" s="212">
        <v>2612</v>
      </c>
      <c r="D6" s="210"/>
      <c r="E6" s="210">
        <f t="shared" si="0"/>
        <v>2612</v>
      </c>
    </row>
    <row r="7" s="200" customFormat="1" customHeight="1" spans="1:5">
      <c r="A7" s="207">
        <v>2010101</v>
      </c>
      <c r="B7" s="211" t="s">
        <v>163</v>
      </c>
      <c r="C7" s="212">
        <v>1900</v>
      </c>
      <c r="D7" s="210"/>
      <c r="E7" s="210">
        <f t="shared" si="0"/>
        <v>1900</v>
      </c>
    </row>
    <row r="8" s="200" customFormat="1" customHeight="1" spans="1:5">
      <c r="A8" s="207">
        <v>2010102</v>
      </c>
      <c r="B8" s="211" t="s">
        <v>164</v>
      </c>
      <c r="C8" s="212">
        <v>173</v>
      </c>
      <c r="D8" s="210"/>
      <c r="E8" s="210">
        <f t="shared" si="0"/>
        <v>173</v>
      </c>
    </row>
    <row r="9" s="200" customFormat="1" customHeight="1" spans="1:5">
      <c r="A9" s="207">
        <v>2010104</v>
      </c>
      <c r="B9" s="211" t="s">
        <v>165</v>
      </c>
      <c r="C9" s="212">
        <v>295</v>
      </c>
      <c r="D9" s="210"/>
      <c r="E9" s="210">
        <f t="shared" si="0"/>
        <v>295</v>
      </c>
    </row>
    <row r="10" s="200" customFormat="1" customHeight="1" spans="1:5">
      <c r="A10" s="207">
        <v>2010105</v>
      </c>
      <c r="B10" s="211" t="s">
        <v>166</v>
      </c>
      <c r="C10" s="212">
        <v>122</v>
      </c>
      <c r="D10" s="210"/>
      <c r="E10" s="210">
        <f t="shared" si="0"/>
        <v>122</v>
      </c>
    </row>
    <row r="11" s="200" customFormat="1" customHeight="1" spans="1:5">
      <c r="A11" s="207">
        <v>2010106</v>
      </c>
      <c r="B11" s="211" t="s">
        <v>167</v>
      </c>
      <c r="C11" s="212">
        <v>20</v>
      </c>
      <c r="D11" s="210"/>
      <c r="E11" s="210">
        <f t="shared" si="0"/>
        <v>20</v>
      </c>
    </row>
    <row r="12" s="200" customFormat="1" customHeight="1" spans="1:5">
      <c r="A12" s="207">
        <v>2010108</v>
      </c>
      <c r="B12" s="211" t="s">
        <v>168</v>
      </c>
      <c r="C12" s="212">
        <v>102</v>
      </c>
      <c r="D12" s="210"/>
      <c r="E12" s="210">
        <f t="shared" si="0"/>
        <v>102</v>
      </c>
    </row>
    <row r="13" s="200" customFormat="1" customHeight="1" spans="1:5">
      <c r="A13" s="207">
        <v>20102</v>
      </c>
      <c r="B13" s="211" t="s">
        <v>169</v>
      </c>
      <c r="C13" s="212">
        <v>1097</v>
      </c>
      <c r="D13" s="210"/>
      <c r="E13" s="210">
        <f t="shared" si="0"/>
        <v>1097</v>
      </c>
    </row>
    <row r="14" s="200" customFormat="1" customHeight="1" spans="1:5">
      <c r="A14" s="207">
        <v>2010201</v>
      </c>
      <c r="B14" s="211" t="s">
        <v>163</v>
      </c>
      <c r="C14" s="212">
        <v>640</v>
      </c>
      <c r="D14" s="210"/>
      <c r="E14" s="210">
        <f t="shared" si="0"/>
        <v>640</v>
      </c>
    </row>
    <row r="15" s="200" customFormat="1" customHeight="1" spans="1:5">
      <c r="A15" s="207">
        <v>2010202</v>
      </c>
      <c r="B15" s="211" t="s">
        <v>164</v>
      </c>
      <c r="C15" s="212">
        <v>457</v>
      </c>
      <c r="D15" s="210"/>
      <c r="E15" s="210">
        <f t="shared" si="0"/>
        <v>457</v>
      </c>
    </row>
    <row r="16" s="200" customFormat="1" customHeight="1" spans="1:5">
      <c r="A16" s="207">
        <v>20103</v>
      </c>
      <c r="B16" s="211" t="s">
        <v>170</v>
      </c>
      <c r="C16" s="212">
        <v>9198</v>
      </c>
      <c r="D16" s="210"/>
      <c r="E16" s="210">
        <f t="shared" si="0"/>
        <v>9198</v>
      </c>
    </row>
    <row r="17" s="200" customFormat="1" customHeight="1" spans="1:5">
      <c r="A17" s="207">
        <v>2010301</v>
      </c>
      <c r="B17" s="211" t="s">
        <v>163</v>
      </c>
      <c r="C17" s="212">
        <v>2368</v>
      </c>
      <c r="D17" s="210"/>
      <c r="E17" s="210">
        <f t="shared" si="0"/>
        <v>2368</v>
      </c>
    </row>
    <row r="18" s="200" customFormat="1" customHeight="1" spans="1:5">
      <c r="A18" s="207">
        <v>2010302</v>
      </c>
      <c r="B18" s="211" t="s">
        <v>164</v>
      </c>
      <c r="C18" s="212">
        <v>2104</v>
      </c>
      <c r="D18" s="210"/>
      <c r="E18" s="210">
        <f t="shared" si="0"/>
        <v>2104</v>
      </c>
    </row>
    <row r="19" s="200" customFormat="1" customHeight="1" spans="1:5">
      <c r="A19" s="207">
        <v>2010306</v>
      </c>
      <c r="B19" s="211" t="s">
        <v>171</v>
      </c>
      <c r="C19" s="212">
        <v>1016</v>
      </c>
      <c r="D19" s="210"/>
      <c r="E19" s="210">
        <f t="shared" si="0"/>
        <v>1016</v>
      </c>
    </row>
    <row r="20" s="200" customFormat="1" customHeight="1" spans="1:5">
      <c r="A20" s="207">
        <v>2010308</v>
      </c>
      <c r="B20" s="211" t="s">
        <v>172</v>
      </c>
      <c r="C20" s="212">
        <v>51</v>
      </c>
      <c r="D20" s="210"/>
      <c r="E20" s="210">
        <f t="shared" si="0"/>
        <v>51</v>
      </c>
    </row>
    <row r="21" s="200" customFormat="1" customHeight="1" spans="1:5">
      <c r="A21" s="207">
        <v>2010350</v>
      </c>
      <c r="B21" s="211" t="s">
        <v>173</v>
      </c>
      <c r="C21" s="212">
        <v>173</v>
      </c>
      <c r="D21" s="210"/>
      <c r="E21" s="210">
        <f t="shared" si="0"/>
        <v>173</v>
      </c>
    </row>
    <row r="22" s="200" customFormat="1" customHeight="1" spans="1:5">
      <c r="A22" s="207">
        <v>2010399</v>
      </c>
      <c r="B22" s="211" t="s">
        <v>174</v>
      </c>
      <c r="C22" s="212">
        <v>3486</v>
      </c>
      <c r="D22" s="210"/>
      <c r="E22" s="210">
        <f t="shared" si="0"/>
        <v>3486</v>
      </c>
    </row>
    <row r="23" s="200" customFormat="1" customHeight="1" spans="1:5">
      <c r="A23" s="207">
        <v>20104</v>
      </c>
      <c r="B23" s="211" t="s">
        <v>175</v>
      </c>
      <c r="C23" s="212">
        <v>6850</v>
      </c>
      <c r="D23" s="210"/>
      <c r="E23" s="210">
        <f t="shared" si="0"/>
        <v>6850</v>
      </c>
    </row>
    <row r="24" s="200" customFormat="1" customHeight="1" spans="1:5">
      <c r="A24" s="207">
        <v>2010401</v>
      </c>
      <c r="B24" s="211" t="s">
        <v>163</v>
      </c>
      <c r="C24" s="212">
        <v>447</v>
      </c>
      <c r="D24" s="210"/>
      <c r="E24" s="210">
        <f t="shared" si="0"/>
        <v>447</v>
      </c>
    </row>
    <row r="25" s="200" customFormat="1" customHeight="1" spans="1:5">
      <c r="A25" s="207">
        <v>2010402</v>
      </c>
      <c r="B25" s="211" t="s">
        <v>164</v>
      </c>
      <c r="C25" s="212">
        <v>376</v>
      </c>
      <c r="D25" s="210"/>
      <c r="E25" s="210">
        <f t="shared" si="0"/>
        <v>376</v>
      </c>
    </row>
    <row r="26" s="200" customFormat="1" customHeight="1" spans="1:5">
      <c r="A26" s="207">
        <v>2010407</v>
      </c>
      <c r="B26" s="211" t="s">
        <v>176</v>
      </c>
      <c r="C26" s="212">
        <v>152</v>
      </c>
      <c r="D26" s="210"/>
      <c r="E26" s="210">
        <f t="shared" si="0"/>
        <v>152</v>
      </c>
    </row>
    <row r="27" s="200" customFormat="1" customHeight="1" spans="1:5">
      <c r="A27" s="207">
        <v>2010408</v>
      </c>
      <c r="B27" s="211" t="s">
        <v>177</v>
      </c>
      <c r="C27" s="212">
        <v>2043</v>
      </c>
      <c r="D27" s="210"/>
      <c r="E27" s="210">
        <f t="shared" si="0"/>
        <v>2043</v>
      </c>
    </row>
    <row r="28" s="200" customFormat="1" customHeight="1" spans="1:5">
      <c r="A28" s="207">
        <v>2010499</v>
      </c>
      <c r="B28" s="211" t="s">
        <v>178</v>
      </c>
      <c r="C28" s="212">
        <v>3832</v>
      </c>
      <c r="D28" s="210"/>
      <c r="E28" s="210">
        <f t="shared" si="0"/>
        <v>3832</v>
      </c>
    </row>
    <row r="29" s="200" customFormat="1" customHeight="1" spans="1:5">
      <c r="A29" s="207">
        <v>20105</v>
      </c>
      <c r="B29" s="208" t="s">
        <v>179</v>
      </c>
      <c r="C29" s="209">
        <v>1230</v>
      </c>
      <c r="D29" s="210"/>
      <c r="E29" s="210">
        <f t="shared" si="0"/>
        <v>1230</v>
      </c>
    </row>
    <row r="30" s="200" customFormat="1" customHeight="1" spans="1:5">
      <c r="A30" s="207">
        <v>2010501</v>
      </c>
      <c r="B30" s="213" t="s">
        <v>163</v>
      </c>
      <c r="C30" s="212">
        <v>671</v>
      </c>
      <c r="D30" s="210"/>
      <c r="E30" s="210">
        <f t="shared" si="0"/>
        <v>671</v>
      </c>
    </row>
    <row r="31" s="200" customFormat="1" customHeight="1" spans="1:5">
      <c r="A31" s="207">
        <v>2010502</v>
      </c>
      <c r="B31" s="213" t="s">
        <v>164</v>
      </c>
      <c r="C31" s="212">
        <v>163</v>
      </c>
      <c r="D31" s="210"/>
      <c r="E31" s="210">
        <f t="shared" si="0"/>
        <v>163</v>
      </c>
    </row>
    <row r="32" s="200" customFormat="1" customHeight="1" spans="1:5">
      <c r="A32" s="207">
        <v>2010505</v>
      </c>
      <c r="B32" s="213" t="s">
        <v>180</v>
      </c>
      <c r="C32" s="212">
        <v>173</v>
      </c>
      <c r="D32" s="210"/>
      <c r="E32" s="210">
        <f t="shared" si="0"/>
        <v>173</v>
      </c>
    </row>
    <row r="33" s="200" customFormat="1" customHeight="1" spans="1:5">
      <c r="A33" s="207">
        <v>2010506</v>
      </c>
      <c r="B33" s="213" t="s">
        <v>181</v>
      </c>
      <c r="C33" s="209">
        <v>91</v>
      </c>
      <c r="D33" s="210"/>
      <c r="E33" s="210">
        <f t="shared" si="0"/>
        <v>91</v>
      </c>
    </row>
    <row r="34" s="200" customFormat="1" customHeight="1" spans="1:5">
      <c r="A34" s="207">
        <v>2010508</v>
      </c>
      <c r="B34" s="213" t="s">
        <v>182</v>
      </c>
      <c r="C34" s="209">
        <v>20</v>
      </c>
      <c r="D34" s="210"/>
      <c r="E34" s="210">
        <f t="shared" si="0"/>
        <v>20</v>
      </c>
    </row>
    <row r="35" s="200" customFormat="1" customHeight="1" spans="1:5">
      <c r="A35" s="207">
        <v>2010550</v>
      </c>
      <c r="B35" s="213" t="s">
        <v>173</v>
      </c>
      <c r="C35" s="209">
        <v>112</v>
      </c>
      <c r="D35" s="210"/>
      <c r="E35" s="210">
        <f t="shared" si="0"/>
        <v>112</v>
      </c>
    </row>
    <row r="36" s="200" customFormat="1" customHeight="1" spans="1:5">
      <c r="A36" s="207">
        <v>20106</v>
      </c>
      <c r="B36" s="214" t="s">
        <v>183</v>
      </c>
      <c r="C36" s="209">
        <v>4970</v>
      </c>
      <c r="D36" s="210"/>
      <c r="E36" s="210">
        <f t="shared" si="0"/>
        <v>4970</v>
      </c>
    </row>
    <row r="37" s="200" customFormat="1" customHeight="1" spans="1:5">
      <c r="A37" s="207">
        <v>2010601</v>
      </c>
      <c r="B37" s="215" t="s">
        <v>163</v>
      </c>
      <c r="C37" s="212">
        <v>2368</v>
      </c>
      <c r="D37" s="210"/>
      <c r="E37" s="210">
        <f t="shared" si="0"/>
        <v>2368</v>
      </c>
    </row>
    <row r="38" s="200" customFormat="1" customHeight="1" spans="1:5">
      <c r="A38" s="207">
        <v>2010602</v>
      </c>
      <c r="B38" s="215" t="s">
        <v>164</v>
      </c>
      <c r="C38" s="212">
        <v>1352</v>
      </c>
      <c r="D38" s="210"/>
      <c r="E38" s="210">
        <f t="shared" si="0"/>
        <v>1352</v>
      </c>
    </row>
    <row r="39" s="200" customFormat="1" customHeight="1" spans="1:5">
      <c r="A39" s="207">
        <v>2010604</v>
      </c>
      <c r="B39" s="215" t="s">
        <v>184</v>
      </c>
      <c r="C39" s="212">
        <v>203</v>
      </c>
      <c r="D39" s="210"/>
      <c r="E39" s="210">
        <f t="shared" si="0"/>
        <v>203</v>
      </c>
    </row>
    <row r="40" s="200" customFormat="1" customHeight="1" spans="1:5">
      <c r="A40" s="207">
        <v>2010605</v>
      </c>
      <c r="B40" s="215" t="s">
        <v>185</v>
      </c>
      <c r="C40" s="212">
        <v>20</v>
      </c>
      <c r="D40" s="210"/>
      <c r="E40" s="210">
        <f t="shared" si="0"/>
        <v>20</v>
      </c>
    </row>
    <row r="41" s="200" customFormat="1" customHeight="1" spans="1:5">
      <c r="A41" s="207">
        <v>2010606</v>
      </c>
      <c r="B41" s="215" t="s">
        <v>186</v>
      </c>
      <c r="C41" s="212">
        <v>203</v>
      </c>
      <c r="D41" s="210"/>
      <c r="E41" s="210">
        <f t="shared" si="0"/>
        <v>203</v>
      </c>
    </row>
    <row r="42" s="200" customFormat="1" customHeight="1" spans="1:5">
      <c r="A42" s="207">
        <v>2010607</v>
      </c>
      <c r="B42" s="215" t="s">
        <v>187</v>
      </c>
      <c r="C42" s="212">
        <v>183</v>
      </c>
      <c r="D42" s="210"/>
      <c r="E42" s="210">
        <f t="shared" si="0"/>
        <v>183</v>
      </c>
    </row>
    <row r="43" s="200" customFormat="1" customHeight="1" spans="1:5">
      <c r="A43" s="207">
        <v>2010650</v>
      </c>
      <c r="B43" s="215" t="s">
        <v>173</v>
      </c>
      <c r="C43" s="212">
        <v>41</v>
      </c>
      <c r="D43" s="210"/>
      <c r="E43" s="210">
        <f t="shared" si="0"/>
        <v>41</v>
      </c>
    </row>
    <row r="44" s="200" customFormat="1" customHeight="1" spans="1:5">
      <c r="A44" s="207">
        <v>2010699</v>
      </c>
      <c r="B44" s="215" t="s">
        <v>188</v>
      </c>
      <c r="C44" s="212">
        <v>600</v>
      </c>
      <c r="D44" s="210"/>
      <c r="E44" s="210">
        <f t="shared" si="0"/>
        <v>600</v>
      </c>
    </row>
    <row r="45" s="200" customFormat="1" customHeight="1" spans="1:5">
      <c r="A45" s="207">
        <v>20107</v>
      </c>
      <c r="B45" s="215" t="s">
        <v>189</v>
      </c>
      <c r="C45" s="212">
        <v>5743</v>
      </c>
      <c r="D45" s="210"/>
      <c r="E45" s="210">
        <f t="shared" si="0"/>
        <v>5743</v>
      </c>
    </row>
    <row r="46" s="200" customFormat="1" customHeight="1" spans="1:5">
      <c r="A46" s="207">
        <v>2010701</v>
      </c>
      <c r="B46" s="215" t="s">
        <v>163</v>
      </c>
      <c r="C46" s="212">
        <v>286</v>
      </c>
      <c r="D46" s="210"/>
      <c r="E46" s="210">
        <f t="shared" si="0"/>
        <v>286</v>
      </c>
    </row>
    <row r="47" s="200" customFormat="1" customHeight="1" spans="1:5">
      <c r="A47" s="207">
        <v>2010702</v>
      </c>
      <c r="B47" s="215" t="s">
        <v>164</v>
      </c>
      <c r="C47" s="212">
        <v>213</v>
      </c>
      <c r="D47" s="210"/>
      <c r="E47" s="210">
        <f t="shared" si="0"/>
        <v>213</v>
      </c>
    </row>
    <row r="48" s="200" customFormat="1" customHeight="1" spans="1:5">
      <c r="A48" s="207">
        <v>2010706</v>
      </c>
      <c r="B48" s="215" t="s">
        <v>190</v>
      </c>
      <c r="C48" s="212">
        <v>1077</v>
      </c>
      <c r="D48" s="210"/>
      <c r="E48" s="210">
        <f t="shared" si="0"/>
        <v>1077</v>
      </c>
    </row>
    <row r="49" s="200" customFormat="1" customHeight="1" spans="1:5">
      <c r="A49" s="207">
        <v>2010799</v>
      </c>
      <c r="B49" s="215" t="s">
        <v>191</v>
      </c>
      <c r="C49" s="212">
        <v>4167</v>
      </c>
      <c r="D49" s="210"/>
      <c r="E49" s="210">
        <f t="shared" si="0"/>
        <v>4167</v>
      </c>
    </row>
    <row r="50" s="200" customFormat="1" customHeight="1" spans="1:5">
      <c r="A50" s="207">
        <v>20108</v>
      </c>
      <c r="B50" s="215" t="s">
        <v>192</v>
      </c>
      <c r="C50" s="212">
        <v>1423</v>
      </c>
      <c r="D50" s="210"/>
      <c r="E50" s="210">
        <f t="shared" si="0"/>
        <v>1423</v>
      </c>
    </row>
    <row r="51" s="200" customFormat="1" customHeight="1" spans="1:5">
      <c r="A51" s="207">
        <v>2010801</v>
      </c>
      <c r="B51" s="215" t="s">
        <v>163</v>
      </c>
      <c r="C51" s="212">
        <v>498</v>
      </c>
      <c r="D51" s="210"/>
      <c r="E51" s="210">
        <f t="shared" si="0"/>
        <v>498</v>
      </c>
    </row>
    <row r="52" s="200" customFormat="1" customHeight="1" spans="1:5">
      <c r="A52" s="207">
        <v>2010802</v>
      </c>
      <c r="B52" s="215" t="s">
        <v>164</v>
      </c>
      <c r="C52" s="212">
        <v>671</v>
      </c>
      <c r="D52" s="210"/>
      <c r="E52" s="210">
        <f t="shared" si="0"/>
        <v>671</v>
      </c>
    </row>
    <row r="53" s="200" customFormat="1" customHeight="1" spans="1:5">
      <c r="A53" s="207">
        <v>2010850</v>
      </c>
      <c r="B53" s="215" t="s">
        <v>173</v>
      </c>
      <c r="C53" s="212">
        <v>254</v>
      </c>
      <c r="D53" s="210"/>
      <c r="E53" s="210">
        <f t="shared" si="0"/>
        <v>254</v>
      </c>
    </row>
    <row r="54" s="200" customFormat="1" customHeight="1" spans="1:5">
      <c r="A54" s="207">
        <v>20110</v>
      </c>
      <c r="B54" s="215" t="s">
        <v>193</v>
      </c>
      <c r="C54" s="212">
        <v>1832</v>
      </c>
      <c r="D54" s="210"/>
      <c r="E54" s="210">
        <f t="shared" si="0"/>
        <v>1832</v>
      </c>
    </row>
    <row r="55" s="200" customFormat="1" customHeight="1" spans="1:5">
      <c r="A55" s="207">
        <v>2011001</v>
      </c>
      <c r="B55" s="215" t="s">
        <v>163</v>
      </c>
      <c r="C55" s="212">
        <v>968</v>
      </c>
      <c r="D55" s="210"/>
      <c r="E55" s="210">
        <f t="shared" si="0"/>
        <v>968</v>
      </c>
    </row>
    <row r="56" s="200" customFormat="1" customHeight="1" spans="1:5">
      <c r="A56" s="207">
        <v>2011002</v>
      </c>
      <c r="B56" s="215" t="s">
        <v>164</v>
      </c>
      <c r="C56" s="212">
        <v>366</v>
      </c>
      <c r="D56" s="210"/>
      <c r="E56" s="210">
        <f t="shared" si="0"/>
        <v>366</v>
      </c>
    </row>
    <row r="57" s="200" customFormat="1" customHeight="1" spans="1:5">
      <c r="A57" s="207">
        <v>2011006</v>
      </c>
      <c r="B57" s="215" t="s">
        <v>194</v>
      </c>
      <c r="C57" s="212">
        <v>407</v>
      </c>
      <c r="D57" s="210"/>
      <c r="E57" s="210">
        <f t="shared" si="0"/>
        <v>407</v>
      </c>
    </row>
    <row r="58" s="200" customFormat="1" customHeight="1" spans="1:5">
      <c r="A58" s="207">
        <v>2011099</v>
      </c>
      <c r="B58" s="215" t="s">
        <v>195</v>
      </c>
      <c r="C58" s="212">
        <v>91</v>
      </c>
      <c r="D58" s="210"/>
      <c r="E58" s="210">
        <f t="shared" si="0"/>
        <v>91</v>
      </c>
    </row>
    <row r="59" s="200" customFormat="1" customHeight="1" spans="1:5">
      <c r="A59" s="207">
        <v>20111</v>
      </c>
      <c r="B59" s="215" t="s">
        <v>196</v>
      </c>
      <c r="C59" s="212">
        <v>1758</v>
      </c>
      <c r="D59" s="210"/>
      <c r="E59" s="210">
        <f t="shared" si="0"/>
        <v>1758</v>
      </c>
    </row>
    <row r="60" s="200" customFormat="1" customHeight="1" spans="1:5">
      <c r="A60" s="207">
        <v>2011101</v>
      </c>
      <c r="B60" s="215" t="s">
        <v>163</v>
      </c>
      <c r="C60" s="212">
        <v>1159</v>
      </c>
      <c r="D60" s="210"/>
      <c r="E60" s="210">
        <f t="shared" si="0"/>
        <v>1159</v>
      </c>
    </row>
    <row r="61" s="200" customFormat="1" customHeight="1" spans="1:5">
      <c r="A61" s="207">
        <v>2011102</v>
      </c>
      <c r="B61" s="215" t="s">
        <v>164</v>
      </c>
      <c r="C61" s="212">
        <v>569</v>
      </c>
      <c r="D61" s="210"/>
      <c r="E61" s="210">
        <f t="shared" si="0"/>
        <v>569</v>
      </c>
    </row>
    <row r="62" s="200" customFormat="1" customHeight="1" spans="1:5">
      <c r="A62" s="207">
        <v>2011104</v>
      </c>
      <c r="B62" s="215" t="s">
        <v>197</v>
      </c>
      <c r="C62" s="212">
        <v>30</v>
      </c>
      <c r="D62" s="210"/>
      <c r="E62" s="210">
        <f t="shared" si="0"/>
        <v>30</v>
      </c>
    </row>
    <row r="63" s="200" customFormat="1" customHeight="1" spans="1:5">
      <c r="A63" s="207">
        <v>20113</v>
      </c>
      <c r="B63" s="215" t="s">
        <v>198</v>
      </c>
      <c r="C63" s="212">
        <v>853</v>
      </c>
      <c r="D63" s="210"/>
      <c r="E63" s="210">
        <f t="shared" si="0"/>
        <v>853</v>
      </c>
    </row>
    <row r="64" s="200" customFormat="1" customHeight="1" spans="1:5">
      <c r="A64" s="207">
        <v>2011301</v>
      </c>
      <c r="B64" s="214" t="s">
        <v>163</v>
      </c>
      <c r="C64" s="209">
        <v>508</v>
      </c>
      <c r="D64" s="210"/>
      <c r="E64" s="210">
        <f t="shared" si="0"/>
        <v>508</v>
      </c>
    </row>
    <row r="65" s="200" customFormat="1" ht="23" customHeight="1" spans="1:5">
      <c r="A65" s="207">
        <v>2011302</v>
      </c>
      <c r="B65" s="216" t="s">
        <v>164</v>
      </c>
      <c r="C65" s="217">
        <v>285</v>
      </c>
      <c r="D65" s="210"/>
      <c r="E65" s="210">
        <f t="shared" si="0"/>
        <v>285</v>
      </c>
    </row>
    <row r="66" s="200" customFormat="1" customHeight="1" spans="1:5">
      <c r="A66" s="218">
        <v>2011304</v>
      </c>
      <c r="B66" s="219" t="s">
        <v>199</v>
      </c>
      <c r="C66" s="219">
        <v>20</v>
      </c>
      <c r="D66" s="210"/>
      <c r="E66" s="210">
        <f t="shared" si="0"/>
        <v>20</v>
      </c>
    </row>
    <row r="67" s="200" customFormat="1" customHeight="1" spans="1:5">
      <c r="A67" s="218">
        <v>2011306</v>
      </c>
      <c r="B67" s="219" t="s">
        <v>200</v>
      </c>
      <c r="C67" s="219">
        <v>20</v>
      </c>
      <c r="D67" s="210"/>
      <c r="E67" s="210">
        <f t="shared" si="0"/>
        <v>20</v>
      </c>
    </row>
    <row r="68" s="200" customFormat="1" customHeight="1" spans="1:5">
      <c r="A68" s="218">
        <v>2011307</v>
      </c>
      <c r="B68" s="219" t="s">
        <v>201</v>
      </c>
      <c r="C68" s="219">
        <v>20</v>
      </c>
      <c r="D68" s="210"/>
      <c r="E68" s="210">
        <f t="shared" si="0"/>
        <v>20</v>
      </c>
    </row>
    <row r="69" s="200" customFormat="1" customHeight="1" spans="1:5">
      <c r="A69" s="218">
        <v>20114</v>
      </c>
      <c r="B69" s="219" t="s">
        <v>202</v>
      </c>
      <c r="C69" s="219">
        <v>214</v>
      </c>
      <c r="D69" s="210"/>
      <c r="E69" s="210">
        <f t="shared" ref="E69:E132" si="1">D69+C69</f>
        <v>214</v>
      </c>
    </row>
    <row r="70" s="200" customFormat="1" customHeight="1" spans="1:5">
      <c r="A70" s="218">
        <v>2011450</v>
      </c>
      <c r="B70" s="219" t="s">
        <v>173</v>
      </c>
      <c r="C70" s="219">
        <v>51</v>
      </c>
      <c r="D70" s="210"/>
      <c r="E70" s="210">
        <f t="shared" si="1"/>
        <v>51</v>
      </c>
    </row>
    <row r="71" s="200" customFormat="1" customHeight="1" spans="1:5">
      <c r="A71" s="218">
        <v>2011499</v>
      </c>
      <c r="B71" s="219" t="s">
        <v>203</v>
      </c>
      <c r="C71" s="219">
        <v>163</v>
      </c>
      <c r="D71" s="210"/>
      <c r="E71" s="210">
        <f t="shared" si="1"/>
        <v>163</v>
      </c>
    </row>
    <row r="72" s="200" customFormat="1" customHeight="1" spans="1:5">
      <c r="A72" s="218">
        <v>20115</v>
      </c>
      <c r="B72" s="219" t="s">
        <v>204</v>
      </c>
      <c r="C72" s="219">
        <v>10</v>
      </c>
      <c r="D72" s="210"/>
      <c r="E72" s="210">
        <f t="shared" si="1"/>
        <v>10</v>
      </c>
    </row>
    <row r="73" s="200" customFormat="1" customHeight="1" spans="1:5">
      <c r="A73" s="218">
        <v>2011599</v>
      </c>
      <c r="B73" s="219" t="s">
        <v>205</v>
      </c>
      <c r="C73" s="219">
        <v>10</v>
      </c>
      <c r="D73" s="210"/>
      <c r="E73" s="210">
        <f t="shared" si="1"/>
        <v>10</v>
      </c>
    </row>
    <row r="74" s="200" customFormat="1" customHeight="1" spans="1:5">
      <c r="A74" s="218">
        <v>20117</v>
      </c>
      <c r="B74" s="219" t="s">
        <v>206</v>
      </c>
      <c r="C74" s="219">
        <v>132</v>
      </c>
      <c r="D74" s="210"/>
      <c r="E74" s="210">
        <f t="shared" si="1"/>
        <v>132</v>
      </c>
    </row>
    <row r="75" s="200" customFormat="1" customHeight="1" spans="1:5">
      <c r="A75" s="218">
        <v>2011701</v>
      </c>
      <c r="B75" s="219" t="s">
        <v>163</v>
      </c>
      <c r="C75" s="219">
        <v>41</v>
      </c>
      <c r="D75" s="210"/>
      <c r="E75" s="210">
        <f t="shared" si="1"/>
        <v>41</v>
      </c>
    </row>
    <row r="76" s="200" customFormat="1" customHeight="1" spans="1:5">
      <c r="A76" s="218">
        <v>2011702</v>
      </c>
      <c r="B76" s="219" t="s">
        <v>164</v>
      </c>
      <c r="C76" s="219">
        <v>91</v>
      </c>
      <c r="D76" s="210"/>
      <c r="E76" s="210">
        <f t="shared" si="1"/>
        <v>91</v>
      </c>
    </row>
    <row r="77" s="200" customFormat="1" customHeight="1" spans="1:5">
      <c r="A77" s="218">
        <v>20123</v>
      </c>
      <c r="B77" s="219" t="s">
        <v>207</v>
      </c>
      <c r="C77" s="219">
        <v>20</v>
      </c>
      <c r="D77" s="210"/>
      <c r="E77" s="210">
        <f t="shared" si="1"/>
        <v>20</v>
      </c>
    </row>
    <row r="78" s="200" customFormat="1" customHeight="1" spans="1:5">
      <c r="A78" s="218">
        <v>2012302</v>
      </c>
      <c r="B78" s="219" t="s">
        <v>164</v>
      </c>
      <c r="C78" s="219">
        <v>20</v>
      </c>
      <c r="D78" s="210"/>
      <c r="E78" s="210">
        <f t="shared" si="1"/>
        <v>20</v>
      </c>
    </row>
    <row r="79" s="200" customFormat="1" customHeight="1" spans="1:5">
      <c r="A79" s="218">
        <v>20124</v>
      </c>
      <c r="B79" s="219" t="s">
        <v>208</v>
      </c>
      <c r="C79" s="219">
        <v>203</v>
      </c>
      <c r="D79" s="210"/>
      <c r="E79" s="210">
        <f t="shared" si="1"/>
        <v>203</v>
      </c>
    </row>
    <row r="80" s="200" customFormat="1" customHeight="1" spans="1:5">
      <c r="A80" s="218">
        <v>2012401</v>
      </c>
      <c r="B80" s="219" t="s">
        <v>163</v>
      </c>
      <c r="C80" s="219">
        <v>122</v>
      </c>
      <c r="D80" s="210"/>
      <c r="E80" s="210">
        <f t="shared" si="1"/>
        <v>122</v>
      </c>
    </row>
    <row r="81" s="200" customFormat="1" customHeight="1" spans="1:5">
      <c r="A81" s="218">
        <v>2012402</v>
      </c>
      <c r="B81" s="219" t="s">
        <v>164</v>
      </c>
      <c r="C81" s="219">
        <v>81</v>
      </c>
      <c r="D81" s="210"/>
      <c r="E81" s="210">
        <f t="shared" si="1"/>
        <v>81</v>
      </c>
    </row>
    <row r="82" s="200" customFormat="1" customHeight="1" spans="1:5">
      <c r="A82" s="218">
        <v>20125</v>
      </c>
      <c r="B82" s="219" t="s">
        <v>209</v>
      </c>
      <c r="C82" s="219">
        <v>315</v>
      </c>
      <c r="D82" s="210"/>
      <c r="E82" s="210">
        <f t="shared" si="1"/>
        <v>315</v>
      </c>
    </row>
    <row r="83" s="200" customFormat="1" customHeight="1" spans="1:5">
      <c r="A83" s="218">
        <v>2012501</v>
      </c>
      <c r="B83" s="219" t="s">
        <v>163</v>
      </c>
      <c r="C83" s="219">
        <v>142</v>
      </c>
      <c r="D83" s="210"/>
      <c r="E83" s="210">
        <f t="shared" si="1"/>
        <v>142</v>
      </c>
    </row>
    <row r="84" s="200" customFormat="1" customHeight="1" spans="1:5">
      <c r="A84" s="218">
        <v>2012502</v>
      </c>
      <c r="B84" s="219" t="s">
        <v>164</v>
      </c>
      <c r="C84" s="219">
        <v>112</v>
      </c>
      <c r="D84" s="210"/>
      <c r="E84" s="210">
        <f t="shared" si="1"/>
        <v>112</v>
      </c>
    </row>
    <row r="85" s="200" customFormat="1" customHeight="1" spans="1:5">
      <c r="A85" s="218">
        <v>2012505</v>
      </c>
      <c r="B85" s="219" t="s">
        <v>210</v>
      </c>
      <c r="C85" s="219">
        <v>41</v>
      </c>
      <c r="D85" s="210"/>
      <c r="E85" s="210">
        <f t="shared" si="1"/>
        <v>41</v>
      </c>
    </row>
    <row r="86" s="200" customFormat="1" customHeight="1" spans="1:5">
      <c r="A86" s="218">
        <v>2012506</v>
      </c>
      <c r="B86" s="219" t="s">
        <v>211</v>
      </c>
      <c r="C86" s="219">
        <v>20</v>
      </c>
      <c r="D86" s="210"/>
      <c r="E86" s="210">
        <f t="shared" si="1"/>
        <v>20</v>
      </c>
    </row>
    <row r="87" s="200" customFormat="1" customHeight="1" spans="1:5">
      <c r="A87" s="218">
        <v>20126</v>
      </c>
      <c r="B87" s="219" t="s">
        <v>212</v>
      </c>
      <c r="C87" s="219">
        <v>426</v>
      </c>
      <c r="D87" s="210"/>
      <c r="E87" s="210">
        <f t="shared" si="1"/>
        <v>426</v>
      </c>
    </row>
    <row r="88" s="200" customFormat="1" customHeight="1" spans="1:5">
      <c r="A88" s="218">
        <v>2012601</v>
      </c>
      <c r="B88" s="219" t="s">
        <v>163</v>
      </c>
      <c r="C88" s="219">
        <v>203</v>
      </c>
      <c r="D88" s="210"/>
      <c r="E88" s="210">
        <f t="shared" si="1"/>
        <v>203</v>
      </c>
    </row>
    <row r="89" s="200" customFormat="1" customHeight="1" spans="1:5">
      <c r="A89" s="218">
        <v>2012604</v>
      </c>
      <c r="B89" s="219" t="s">
        <v>213</v>
      </c>
      <c r="C89" s="219">
        <v>213</v>
      </c>
      <c r="D89" s="210"/>
      <c r="E89" s="210">
        <f t="shared" si="1"/>
        <v>213</v>
      </c>
    </row>
    <row r="90" s="200" customFormat="1" customHeight="1" spans="1:5">
      <c r="A90" s="218">
        <v>2012699</v>
      </c>
      <c r="B90" s="219" t="s">
        <v>214</v>
      </c>
      <c r="C90" s="219">
        <v>10</v>
      </c>
      <c r="D90" s="210"/>
      <c r="E90" s="210">
        <f t="shared" si="1"/>
        <v>10</v>
      </c>
    </row>
    <row r="91" s="200" customFormat="1" customHeight="1" spans="1:5">
      <c r="A91" s="218">
        <v>20128</v>
      </c>
      <c r="B91" s="219" t="s">
        <v>215</v>
      </c>
      <c r="C91" s="219">
        <v>843</v>
      </c>
      <c r="D91" s="210"/>
      <c r="E91" s="210">
        <f t="shared" si="1"/>
        <v>843</v>
      </c>
    </row>
    <row r="92" s="200" customFormat="1" customHeight="1" spans="1:5">
      <c r="A92" s="218">
        <v>2012801</v>
      </c>
      <c r="B92" s="219" t="s">
        <v>163</v>
      </c>
      <c r="C92" s="219">
        <v>579</v>
      </c>
      <c r="D92" s="210"/>
      <c r="E92" s="210">
        <f t="shared" si="1"/>
        <v>579</v>
      </c>
    </row>
    <row r="93" s="200" customFormat="1" customHeight="1" spans="1:5">
      <c r="A93" s="218">
        <v>2012802</v>
      </c>
      <c r="B93" s="219" t="s">
        <v>164</v>
      </c>
      <c r="C93" s="219">
        <v>193</v>
      </c>
      <c r="D93" s="210"/>
      <c r="E93" s="210">
        <f t="shared" si="1"/>
        <v>193</v>
      </c>
    </row>
    <row r="94" s="200" customFormat="1" customHeight="1" spans="1:5">
      <c r="A94" s="218">
        <v>2012899</v>
      </c>
      <c r="B94" s="219" t="s">
        <v>216</v>
      </c>
      <c r="C94" s="219">
        <v>71</v>
      </c>
      <c r="D94" s="210"/>
      <c r="E94" s="210">
        <f t="shared" si="1"/>
        <v>71</v>
      </c>
    </row>
    <row r="95" s="200" customFormat="1" customHeight="1" spans="1:5">
      <c r="A95" s="218">
        <v>20129</v>
      </c>
      <c r="B95" s="219" t="s">
        <v>217</v>
      </c>
      <c r="C95" s="219">
        <v>6585</v>
      </c>
      <c r="D95" s="210"/>
      <c r="E95" s="210">
        <f t="shared" si="1"/>
        <v>6585</v>
      </c>
    </row>
    <row r="96" s="200" customFormat="1" customHeight="1" spans="1:5">
      <c r="A96" s="218">
        <v>2012901</v>
      </c>
      <c r="B96" s="219" t="s">
        <v>163</v>
      </c>
      <c r="C96" s="219">
        <v>1301</v>
      </c>
      <c r="D96" s="210"/>
      <c r="E96" s="210">
        <f t="shared" si="1"/>
        <v>1301</v>
      </c>
    </row>
    <row r="97" s="200" customFormat="1" customHeight="1" spans="1:5">
      <c r="A97" s="218">
        <v>2012902</v>
      </c>
      <c r="B97" s="219" t="s">
        <v>164</v>
      </c>
      <c r="C97" s="219">
        <v>5010</v>
      </c>
      <c r="D97" s="210"/>
      <c r="E97" s="210">
        <f t="shared" si="1"/>
        <v>5010</v>
      </c>
    </row>
    <row r="98" s="200" customFormat="1" customHeight="1" spans="1:5">
      <c r="A98" s="218">
        <v>2012999</v>
      </c>
      <c r="B98" s="219" t="s">
        <v>218</v>
      </c>
      <c r="C98" s="219">
        <v>274</v>
      </c>
      <c r="D98" s="210"/>
      <c r="E98" s="210">
        <f t="shared" si="1"/>
        <v>274</v>
      </c>
    </row>
    <row r="99" s="200" customFormat="1" customHeight="1" spans="1:5">
      <c r="A99" s="218">
        <v>20131</v>
      </c>
      <c r="B99" s="219" t="s">
        <v>219</v>
      </c>
      <c r="C99" s="219">
        <v>11190</v>
      </c>
      <c r="D99" s="210"/>
      <c r="E99" s="210">
        <f t="shared" si="1"/>
        <v>11190</v>
      </c>
    </row>
    <row r="100" s="200" customFormat="1" customHeight="1" spans="1:5">
      <c r="A100" s="218">
        <v>2013101</v>
      </c>
      <c r="B100" s="219" t="s">
        <v>163</v>
      </c>
      <c r="C100" s="219">
        <v>3456</v>
      </c>
      <c r="D100" s="210"/>
      <c r="E100" s="210">
        <f t="shared" si="1"/>
        <v>3456</v>
      </c>
    </row>
    <row r="101" s="200" customFormat="1" customHeight="1" spans="1:5">
      <c r="A101" s="218">
        <v>2013102</v>
      </c>
      <c r="B101" s="219" t="s">
        <v>164</v>
      </c>
      <c r="C101" s="219">
        <v>7297</v>
      </c>
      <c r="D101" s="210"/>
      <c r="E101" s="210">
        <f t="shared" si="1"/>
        <v>7297</v>
      </c>
    </row>
    <row r="102" s="200" customFormat="1" customHeight="1" spans="1:5">
      <c r="A102" s="218">
        <v>2013150</v>
      </c>
      <c r="B102" s="219" t="s">
        <v>173</v>
      </c>
      <c r="C102" s="219">
        <v>71</v>
      </c>
      <c r="D102" s="210"/>
      <c r="E102" s="210">
        <f t="shared" si="1"/>
        <v>71</v>
      </c>
    </row>
    <row r="103" s="200" customFormat="1" customHeight="1" spans="1:5">
      <c r="A103" s="218">
        <v>2013199</v>
      </c>
      <c r="B103" s="219" t="s">
        <v>220</v>
      </c>
      <c r="C103" s="219">
        <v>366</v>
      </c>
      <c r="D103" s="210"/>
      <c r="E103" s="210">
        <f t="shared" si="1"/>
        <v>366</v>
      </c>
    </row>
    <row r="104" s="200" customFormat="1" customHeight="1" spans="1:5">
      <c r="A104" s="218">
        <v>20132</v>
      </c>
      <c r="B104" s="219" t="s">
        <v>221</v>
      </c>
      <c r="C104" s="219">
        <v>2663</v>
      </c>
      <c r="D104" s="210"/>
      <c r="E104" s="210">
        <f t="shared" si="1"/>
        <v>2663</v>
      </c>
    </row>
    <row r="105" s="200" customFormat="1" customHeight="1" spans="1:5">
      <c r="A105" s="218">
        <v>2013201</v>
      </c>
      <c r="B105" s="219" t="s">
        <v>163</v>
      </c>
      <c r="C105" s="219">
        <v>468</v>
      </c>
      <c r="D105" s="210"/>
      <c r="E105" s="210">
        <f t="shared" si="1"/>
        <v>468</v>
      </c>
    </row>
    <row r="106" s="200" customFormat="1" customHeight="1" spans="1:5">
      <c r="A106" s="218">
        <v>2013202</v>
      </c>
      <c r="B106" s="219" t="s">
        <v>164</v>
      </c>
      <c r="C106" s="219">
        <v>650</v>
      </c>
      <c r="D106" s="210"/>
      <c r="E106" s="210">
        <f t="shared" si="1"/>
        <v>650</v>
      </c>
    </row>
    <row r="107" s="200" customFormat="1" customHeight="1" spans="1:5">
      <c r="A107" s="218">
        <v>2013299</v>
      </c>
      <c r="B107" s="219" t="s">
        <v>222</v>
      </c>
      <c r="C107" s="219">
        <v>1545</v>
      </c>
      <c r="D107" s="210"/>
      <c r="E107" s="210">
        <f t="shared" si="1"/>
        <v>1545</v>
      </c>
    </row>
    <row r="108" s="200" customFormat="1" customHeight="1" spans="1:5">
      <c r="A108" s="218">
        <v>20133</v>
      </c>
      <c r="B108" s="219" t="s">
        <v>223</v>
      </c>
      <c r="C108" s="219">
        <v>5173</v>
      </c>
      <c r="D108" s="210"/>
      <c r="E108" s="210">
        <f t="shared" si="1"/>
        <v>5173</v>
      </c>
    </row>
    <row r="109" s="200" customFormat="1" customHeight="1" spans="1:5">
      <c r="A109" s="218">
        <v>2013301</v>
      </c>
      <c r="B109" s="219" t="s">
        <v>163</v>
      </c>
      <c r="C109" s="219">
        <v>325</v>
      </c>
      <c r="D109" s="210"/>
      <c r="E109" s="210">
        <f t="shared" si="1"/>
        <v>325</v>
      </c>
    </row>
    <row r="110" s="200" customFormat="1" customHeight="1" spans="1:5">
      <c r="A110" s="218">
        <v>2013302</v>
      </c>
      <c r="B110" s="219" t="s">
        <v>164</v>
      </c>
      <c r="C110" s="219">
        <v>559</v>
      </c>
      <c r="D110" s="210"/>
      <c r="E110" s="210">
        <f t="shared" si="1"/>
        <v>559</v>
      </c>
    </row>
    <row r="111" s="200" customFormat="1" customHeight="1" spans="1:5">
      <c r="A111" s="218">
        <v>2013399</v>
      </c>
      <c r="B111" s="219" t="s">
        <v>224</v>
      </c>
      <c r="C111" s="219">
        <v>4289</v>
      </c>
      <c r="D111" s="210"/>
      <c r="E111" s="210">
        <f t="shared" si="1"/>
        <v>4289</v>
      </c>
    </row>
    <row r="112" s="200" customFormat="1" customHeight="1" spans="1:5">
      <c r="A112" s="218">
        <v>20134</v>
      </c>
      <c r="B112" s="219" t="s">
        <v>225</v>
      </c>
      <c r="C112" s="219">
        <v>833</v>
      </c>
      <c r="D112" s="210"/>
      <c r="E112" s="210">
        <f t="shared" si="1"/>
        <v>833</v>
      </c>
    </row>
    <row r="113" s="200" customFormat="1" customHeight="1" spans="1:5">
      <c r="A113" s="218">
        <v>2013401</v>
      </c>
      <c r="B113" s="219" t="s">
        <v>163</v>
      </c>
      <c r="C113" s="219">
        <v>254</v>
      </c>
      <c r="D113" s="210"/>
      <c r="E113" s="210">
        <f t="shared" si="1"/>
        <v>254</v>
      </c>
    </row>
    <row r="114" s="200" customFormat="1" customHeight="1" spans="1:5">
      <c r="A114" s="218">
        <v>2013402</v>
      </c>
      <c r="B114" s="219" t="s">
        <v>164</v>
      </c>
      <c r="C114" s="219">
        <v>579</v>
      </c>
      <c r="D114" s="210"/>
      <c r="E114" s="210">
        <f t="shared" si="1"/>
        <v>579</v>
      </c>
    </row>
    <row r="115" s="200" customFormat="1" customHeight="1" spans="1:5">
      <c r="A115" s="218">
        <v>20136</v>
      </c>
      <c r="B115" s="219" t="s">
        <v>226</v>
      </c>
      <c r="C115" s="219">
        <v>864</v>
      </c>
      <c r="D115" s="210"/>
      <c r="E115" s="210">
        <f t="shared" si="1"/>
        <v>864</v>
      </c>
    </row>
    <row r="116" s="200" customFormat="1" customHeight="1" spans="1:5">
      <c r="A116" s="218">
        <v>2013601</v>
      </c>
      <c r="B116" s="219" t="s">
        <v>163</v>
      </c>
      <c r="C116" s="219">
        <v>132</v>
      </c>
      <c r="D116" s="210"/>
      <c r="E116" s="210">
        <f t="shared" si="1"/>
        <v>132</v>
      </c>
    </row>
    <row r="117" s="200" customFormat="1" customHeight="1" spans="1:5">
      <c r="A117" s="218">
        <v>2013602</v>
      </c>
      <c r="B117" s="219" t="s">
        <v>164</v>
      </c>
      <c r="C117" s="219">
        <v>295</v>
      </c>
      <c r="D117" s="210"/>
      <c r="E117" s="210">
        <f t="shared" si="1"/>
        <v>295</v>
      </c>
    </row>
    <row r="118" s="200" customFormat="1" customHeight="1" spans="1:5">
      <c r="A118" s="218">
        <v>2013650</v>
      </c>
      <c r="B118" s="219" t="s">
        <v>173</v>
      </c>
      <c r="C118" s="219">
        <v>437</v>
      </c>
      <c r="D118" s="210"/>
      <c r="E118" s="210">
        <f t="shared" si="1"/>
        <v>437</v>
      </c>
    </row>
    <row r="119" s="200" customFormat="1" customHeight="1" spans="1:5">
      <c r="A119" s="218">
        <v>20199</v>
      </c>
      <c r="B119" s="219" t="s">
        <v>227</v>
      </c>
      <c r="C119" s="219">
        <v>34596</v>
      </c>
      <c r="D119" s="210"/>
      <c r="E119" s="210">
        <f t="shared" si="1"/>
        <v>34596</v>
      </c>
    </row>
    <row r="120" s="200" customFormat="1" customHeight="1" spans="1:5">
      <c r="A120" s="218">
        <v>2019999</v>
      </c>
      <c r="B120" s="219" t="s">
        <v>228</v>
      </c>
      <c r="C120" s="219">
        <v>34596</v>
      </c>
      <c r="D120" s="210"/>
      <c r="E120" s="210">
        <f t="shared" si="1"/>
        <v>34596</v>
      </c>
    </row>
    <row r="121" s="200" customFormat="1" customHeight="1" spans="1:5">
      <c r="A121" s="218">
        <v>203</v>
      </c>
      <c r="B121" s="219" t="s">
        <v>229</v>
      </c>
      <c r="C121" s="219">
        <v>3906</v>
      </c>
      <c r="D121" s="210"/>
      <c r="E121" s="210">
        <f t="shared" si="1"/>
        <v>3906</v>
      </c>
    </row>
    <row r="122" s="200" customFormat="1" customHeight="1" spans="1:5">
      <c r="A122" s="218">
        <v>20301</v>
      </c>
      <c r="B122" s="219" t="s">
        <v>230</v>
      </c>
      <c r="C122" s="219">
        <v>1817</v>
      </c>
      <c r="D122" s="210"/>
      <c r="E122" s="210">
        <f t="shared" si="1"/>
        <v>1817</v>
      </c>
    </row>
    <row r="123" s="200" customFormat="1" customHeight="1" spans="1:5">
      <c r="A123" s="218">
        <v>2030101</v>
      </c>
      <c r="B123" s="219" t="s">
        <v>231</v>
      </c>
      <c r="C123" s="219">
        <v>1817</v>
      </c>
      <c r="D123" s="210"/>
      <c r="E123" s="210">
        <f t="shared" si="1"/>
        <v>1817</v>
      </c>
    </row>
    <row r="124" s="200" customFormat="1" customHeight="1" spans="1:5">
      <c r="A124" s="218">
        <v>20306</v>
      </c>
      <c r="B124" s="219" t="s">
        <v>232</v>
      </c>
      <c r="C124" s="219">
        <v>2089</v>
      </c>
      <c r="D124" s="210"/>
      <c r="E124" s="210">
        <f t="shared" si="1"/>
        <v>2089</v>
      </c>
    </row>
    <row r="125" s="200" customFormat="1" customHeight="1" spans="1:5">
      <c r="A125" s="218">
        <v>2030603</v>
      </c>
      <c r="B125" s="219" t="s">
        <v>233</v>
      </c>
      <c r="C125" s="219">
        <v>787</v>
      </c>
      <c r="D125" s="210"/>
      <c r="E125" s="210">
        <f t="shared" si="1"/>
        <v>787</v>
      </c>
    </row>
    <row r="126" s="200" customFormat="1" customHeight="1" spans="1:5">
      <c r="A126" s="218">
        <v>2030606</v>
      </c>
      <c r="B126" s="219" t="s">
        <v>234</v>
      </c>
      <c r="C126" s="219">
        <v>98</v>
      </c>
      <c r="D126" s="210"/>
      <c r="E126" s="210">
        <f t="shared" si="1"/>
        <v>98</v>
      </c>
    </row>
    <row r="127" s="200" customFormat="1" customHeight="1" spans="1:5">
      <c r="A127" s="218">
        <v>2030607</v>
      </c>
      <c r="B127" s="219" t="s">
        <v>235</v>
      </c>
      <c r="C127" s="219">
        <v>918</v>
      </c>
      <c r="D127" s="210"/>
      <c r="E127" s="210">
        <f t="shared" si="1"/>
        <v>918</v>
      </c>
    </row>
    <row r="128" s="200" customFormat="1" customHeight="1" spans="1:5">
      <c r="A128" s="218">
        <v>2030699</v>
      </c>
      <c r="B128" s="219" t="s">
        <v>236</v>
      </c>
      <c r="C128" s="219">
        <v>286</v>
      </c>
      <c r="D128" s="210"/>
      <c r="E128" s="210">
        <f t="shared" si="1"/>
        <v>286</v>
      </c>
    </row>
    <row r="129" s="200" customFormat="1" customHeight="1" spans="1:5">
      <c r="A129" s="218">
        <v>204</v>
      </c>
      <c r="B129" s="219" t="s">
        <v>237</v>
      </c>
      <c r="C129" s="219">
        <v>80642</v>
      </c>
      <c r="D129" s="210"/>
      <c r="E129" s="210">
        <f t="shared" si="1"/>
        <v>80642</v>
      </c>
    </row>
    <row r="130" s="200" customFormat="1" customHeight="1" spans="1:5">
      <c r="A130" s="218">
        <v>20401</v>
      </c>
      <c r="B130" s="219" t="s">
        <v>238</v>
      </c>
      <c r="C130" s="219">
        <v>2410</v>
      </c>
      <c r="D130" s="210"/>
      <c r="E130" s="210">
        <f t="shared" si="1"/>
        <v>2410</v>
      </c>
    </row>
    <row r="131" s="200" customFormat="1" customHeight="1" spans="1:5">
      <c r="A131" s="218">
        <v>2040102</v>
      </c>
      <c r="B131" s="219" t="s">
        <v>239</v>
      </c>
      <c r="C131" s="219">
        <v>2184</v>
      </c>
      <c r="D131" s="210"/>
      <c r="E131" s="210">
        <f t="shared" si="1"/>
        <v>2184</v>
      </c>
    </row>
    <row r="132" s="200" customFormat="1" customHeight="1" spans="1:5">
      <c r="A132" s="218">
        <v>2040104</v>
      </c>
      <c r="B132" s="219" t="s">
        <v>240</v>
      </c>
      <c r="C132" s="219">
        <v>226</v>
      </c>
      <c r="D132" s="210"/>
      <c r="E132" s="210">
        <f t="shared" si="1"/>
        <v>226</v>
      </c>
    </row>
    <row r="133" s="200" customFormat="1" customHeight="1" spans="1:5">
      <c r="A133" s="218">
        <v>20402</v>
      </c>
      <c r="B133" s="219" t="s">
        <v>241</v>
      </c>
      <c r="C133" s="219">
        <v>68142</v>
      </c>
      <c r="D133" s="210"/>
      <c r="E133" s="210">
        <f t="shared" ref="E133:E196" si="2">D133+C133</f>
        <v>68142</v>
      </c>
    </row>
    <row r="134" s="200" customFormat="1" customHeight="1" spans="1:5">
      <c r="A134" s="218">
        <v>2040201</v>
      </c>
      <c r="B134" s="219" t="s">
        <v>163</v>
      </c>
      <c r="C134" s="219">
        <v>28144</v>
      </c>
      <c r="D134" s="210"/>
      <c r="E134" s="210">
        <f t="shared" si="2"/>
        <v>28144</v>
      </c>
    </row>
    <row r="135" s="200" customFormat="1" customHeight="1" spans="1:5">
      <c r="A135" s="218">
        <v>2040202</v>
      </c>
      <c r="B135" s="219" t="s">
        <v>164</v>
      </c>
      <c r="C135" s="219">
        <v>2524</v>
      </c>
      <c r="D135" s="210"/>
      <c r="E135" s="210">
        <f t="shared" si="2"/>
        <v>2524</v>
      </c>
    </row>
    <row r="136" s="200" customFormat="1" customHeight="1" spans="1:5">
      <c r="A136" s="218">
        <v>2040204</v>
      </c>
      <c r="B136" s="219" t="s">
        <v>242</v>
      </c>
      <c r="C136" s="219">
        <v>3072</v>
      </c>
      <c r="D136" s="210"/>
      <c r="E136" s="210">
        <f t="shared" si="2"/>
        <v>3072</v>
      </c>
    </row>
    <row r="137" s="200" customFormat="1" customHeight="1" spans="1:5">
      <c r="A137" s="218">
        <v>2040205</v>
      </c>
      <c r="B137" s="219" t="s">
        <v>243</v>
      </c>
      <c r="C137" s="219">
        <v>1274</v>
      </c>
      <c r="D137" s="210"/>
      <c r="E137" s="210">
        <f t="shared" si="2"/>
        <v>1274</v>
      </c>
    </row>
    <row r="138" s="200" customFormat="1" customHeight="1" spans="1:5">
      <c r="A138" s="218">
        <v>2040206</v>
      </c>
      <c r="B138" s="219" t="s">
        <v>244</v>
      </c>
      <c r="C138" s="219">
        <v>1895</v>
      </c>
      <c r="D138" s="210"/>
      <c r="E138" s="210">
        <f t="shared" si="2"/>
        <v>1895</v>
      </c>
    </row>
    <row r="139" s="200" customFormat="1" customHeight="1" spans="1:5">
      <c r="A139" s="218">
        <v>2040207</v>
      </c>
      <c r="B139" s="219" t="s">
        <v>245</v>
      </c>
      <c r="C139" s="219">
        <v>677</v>
      </c>
      <c r="D139" s="210"/>
      <c r="E139" s="210">
        <f t="shared" si="2"/>
        <v>677</v>
      </c>
    </row>
    <row r="140" s="200" customFormat="1" customHeight="1" spans="1:5">
      <c r="A140" s="218">
        <v>2040208</v>
      </c>
      <c r="B140" s="219" t="s">
        <v>246</v>
      </c>
      <c r="C140" s="219">
        <v>476</v>
      </c>
      <c r="D140" s="210"/>
      <c r="E140" s="210">
        <f t="shared" si="2"/>
        <v>476</v>
      </c>
    </row>
    <row r="141" s="200" customFormat="1" customHeight="1" spans="1:5">
      <c r="A141" s="218">
        <v>2040209</v>
      </c>
      <c r="B141" s="219" t="s">
        <v>247</v>
      </c>
      <c r="C141" s="219">
        <v>944</v>
      </c>
      <c r="D141" s="210"/>
      <c r="E141" s="210">
        <f t="shared" si="2"/>
        <v>944</v>
      </c>
    </row>
    <row r="142" s="200" customFormat="1" customHeight="1" spans="1:5">
      <c r="A142" s="218">
        <v>2040211</v>
      </c>
      <c r="B142" s="219" t="s">
        <v>248</v>
      </c>
      <c r="C142" s="219">
        <v>1468</v>
      </c>
      <c r="D142" s="210"/>
      <c r="E142" s="210">
        <f t="shared" si="2"/>
        <v>1468</v>
      </c>
    </row>
    <row r="143" s="200" customFormat="1" customHeight="1" spans="1:5">
      <c r="A143" s="218">
        <v>2040212</v>
      </c>
      <c r="B143" s="219" t="s">
        <v>249</v>
      </c>
      <c r="C143" s="219">
        <v>11943</v>
      </c>
      <c r="D143" s="210"/>
      <c r="E143" s="210">
        <f t="shared" si="2"/>
        <v>11943</v>
      </c>
    </row>
    <row r="144" s="200" customFormat="1" customHeight="1" spans="1:5">
      <c r="A144" s="218">
        <v>2040213</v>
      </c>
      <c r="B144" s="219" t="s">
        <v>250</v>
      </c>
      <c r="C144" s="219">
        <v>24</v>
      </c>
      <c r="D144" s="210"/>
      <c r="E144" s="210">
        <f t="shared" si="2"/>
        <v>24</v>
      </c>
    </row>
    <row r="145" s="200" customFormat="1" customHeight="1" spans="1:5">
      <c r="A145" s="218">
        <v>2040214</v>
      </c>
      <c r="B145" s="219" t="s">
        <v>251</v>
      </c>
      <c r="C145" s="219">
        <v>65</v>
      </c>
      <c r="D145" s="210"/>
      <c r="E145" s="210">
        <f t="shared" si="2"/>
        <v>65</v>
      </c>
    </row>
    <row r="146" s="200" customFormat="1" customHeight="1" spans="1:5">
      <c r="A146" s="218">
        <v>2040215</v>
      </c>
      <c r="B146" s="219" t="s">
        <v>252</v>
      </c>
      <c r="C146" s="219">
        <v>161</v>
      </c>
      <c r="D146" s="210"/>
      <c r="E146" s="210">
        <f t="shared" si="2"/>
        <v>161</v>
      </c>
    </row>
    <row r="147" s="200" customFormat="1" customHeight="1" spans="1:5">
      <c r="A147" s="218">
        <v>2040216</v>
      </c>
      <c r="B147" s="219" t="s">
        <v>253</v>
      </c>
      <c r="C147" s="219">
        <v>8</v>
      </c>
      <c r="D147" s="210"/>
      <c r="E147" s="210">
        <f t="shared" si="2"/>
        <v>8</v>
      </c>
    </row>
    <row r="148" s="200" customFormat="1" customHeight="1" spans="1:5">
      <c r="A148" s="218">
        <v>2040217</v>
      </c>
      <c r="B148" s="219" t="s">
        <v>254</v>
      </c>
      <c r="C148" s="219">
        <v>8185</v>
      </c>
      <c r="D148" s="210"/>
      <c r="E148" s="210">
        <f t="shared" si="2"/>
        <v>8185</v>
      </c>
    </row>
    <row r="149" s="200" customFormat="1" customHeight="1" spans="1:5">
      <c r="A149" s="218">
        <v>2040218</v>
      </c>
      <c r="B149" s="219" t="s">
        <v>255</v>
      </c>
      <c r="C149" s="219">
        <v>24</v>
      </c>
      <c r="D149" s="210"/>
      <c r="E149" s="210">
        <f t="shared" si="2"/>
        <v>24</v>
      </c>
    </row>
    <row r="150" s="200" customFormat="1" customHeight="1" spans="1:5">
      <c r="A150" s="218">
        <v>2040219</v>
      </c>
      <c r="B150" s="219" t="s">
        <v>187</v>
      </c>
      <c r="C150" s="219">
        <v>16</v>
      </c>
      <c r="D150" s="210"/>
      <c r="E150" s="210">
        <f t="shared" si="2"/>
        <v>16</v>
      </c>
    </row>
    <row r="151" s="200" customFormat="1" customHeight="1" spans="1:5">
      <c r="A151" s="218">
        <v>2040299</v>
      </c>
      <c r="B151" s="219" t="s">
        <v>256</v>
      </c>
      <c r="C151" s="219">
        <v>7242</v>
      </c>
      <c r="D151" s="210"/>
      <c r="E151" s="210">
        <f t="shared" si="2"/>
        <v>7242</v>
      </c>
    </row>
    <row r="152" s="200" customFormat="1" customHeight="1" spans="1:5">
      <c r="A152" s="218">
        <v>20403</v>
      </c>
      <c r="B152" s="219" t="s">
        <v>257</v>
      </c>
      <c r="C152" s="219">
        <v>5218</v>
      </c>
      <c r="D152" s="210"/>
      <c r="E152" s="210">
        <f t="shared" si="2"/>
        <v>5218</v>
      </c>
    </row>
    <row r="153" s="200" customFormat="1" customHeight="1" spans="1:5">
      <c r="A153" s="218">
        <v>2040301</v>
      </c>
      <c r="B153" s="219" t="s">
        <v>163</v>
      </c>
      <c r="C153" s="219">
        <v>4468</v>
      </c>
      <c r="D153" s="210"/>
      <c r="E153" s="210">
        <f t="shared" si="2"/>
        <v>4468</v>
      </c>
    </row>
    <row r="154" s="200" customFormat="1" customHeight="1" spans="1:5">
      <c r="A154" s="218">
        <v>2040304</v>
      </c>
      <c r="B154" s="219" t="s">
        <v>258</v>
      </c>
      <c r="C154" s="219">
        <v>750</v>
      </c>
      <c r="D154" s="210"/>
      <c r="E154" s="210">
        <f t="shared" si="2"/>
        <v>750</v>
      </c>
    </row>
    <row r="155" s="200" customFormat="1" customHeight="1" spans="1:5">
      <c r="A155" s="218">
        <v>20404</v>
      </c>
      <c r="B155" s="219" t="s">
        <v>259</v>
      </c>
      <c r="C155" s="219">
        <v>72</v>
      </c>
      <c r="D155" s="210"/>
      <c r="E155" s="210">
        <f t="shared" si="2"/>
        <v>72</v>
      </c>
    </row>
    <row r="156" s="200" customFormat="1" customHeight="1" spans="1:5">
      <c r="A156" s="218">
        <v>2040401</v>
      </c>
      <c r="B156" s="219" t="s">
        <v>163</v>
      </c>
      <c r="C156" s="219">
        <v>56</v>
      </c>
      <c r="D156" s="210"/>
      <c r="E156" s="210">
        <f t="shared" si="2"/>
        <v>56</v>
      </c>
    </row>
    <row r="157" s="200" customFormat="1" customHeight="1" spans="1:5">
      <c r="A157" s="218">
        <v>2040450</v>
      </c>
      <c r="B157" s="219" t="s">
        <v>173</v>
      </c>
      <c r="C157" s="219">
        <v>16</v>
      </c>
      <c r="D157" s="210"/>
      <c r="E157" s="210">
        <f t="shared" si="2"/>
        <v>16</v>
      </c>
    </row>
    <row r="158" s="200" customFormat="1" customHeight="1" spans="1:5">
      <c r="A158" s="218">
        <v>20405</v>
      </c>
      <c r="B158" s="219" t="s">
        <v>260</v>
      </c>
      <c r="C158" s="219">
        <v>89</v>
      </c>
      <c r="D158" s="210"/>
      <c r="E158" s="210">
        <f t="shared" si="2"/>
        <v>89</v>
      </c>
    </row>
    <row r="159" s="200" customFormat="1" customHeight="1" spans="1:5">
      <c r="A159" s="218">
        <v>2040501</v>
      </c>
      <c r="B159" s="219" t="s">
        <v>163</v>
      </c>
      <c r="C159" s="219">
        <v>65</v>
      </c>
      <c r="D159" s="210"/>
      <c r="E159" s="210">
        <f t="shared" si="2"/>
        <v>65</v>
      </c>
    </row>
    <row r="160" s="200" customFormat="1" customHeight="1" spans="1:5">
      <c r="A160" s="218">
        <v>2040550</v>
      </c>
      <c r="B160" s="219" t="s">
        <v>173</v>
      </c>
      <c r="C160" s="219">
        <v>24</v>
      </c>
      <c r="D160" s="210"/>
      <c r="E160" s="210">
        <f t="shared" si="2"/>
        <v>24</v>
      </c>
    </row>
    <row r="161" s="200" customFormat="1" customHeight="1" spans="1:5">
      <c r="A161" s="218">
        <v>20406</v>
      </c>
      <c r="B161" s="219" t="s">
        <v>261</v>
      </c>
      <c r="C161" s="219">
        <v>2162</v>
      </c>
      <c r="D161" s="210"/>
      <c r="E161" s="210">
        <f t="shared" si="2"/>
        <v>2162</v>
      </c>
    </row>
    <row r="162" s="200" customFormat="1" customHeight="1" spans="1:5">
      <c r="A162" s="218">
        <v>2040601</v>
      </c>
      <c r="B162" s="219" t="s">
        <v>163</v>
      </c>
      <c r="C162" s="219">
        <v>629</v>
      </c>
      <c r="D162" s="210"/>
      <c r="E162" s="210">
        <f t="shared" si="2"/>
        <v>629</v>
      </c>
    </row>
    <row r="163" s="200" customFormat="1" customHeight="1" spans="1:5">
      <c r="A163" s="218">
        <v>2040602</v>
      </c>
      <c r="B163" s="219" t="s">
        <v>164</v>
      </c>
      <c r="C163" s="219">
        <v>339</v>
      </c>
      <c r="D163" s="210"/>
      <c r="E163" s="210">
        <f t="shared" si="2"/>
        <v>339</v>
      </c>
    </row>
    <row r="164" s="200" customFormat="1" customHeight="1" spans="1:5">
      <c r="A164" s="218">
        <v>2040604</v>
      </c>
      <c r="B164" s="219" t="s">
        <v>262</v>
      </c>
      <c r="C164" s="219">
        <v>105</v>
      </c>
      <c r="D164" s="210"/>
      <c r="E164" s="210">
        <f t="shared" si="2"/>
        <v>105</v>
      </c>
    </row>
    <row r="165" s="200" customFormat="1" customHeight="1" spans="1:5">
      <c r="A165" s="218">
        <v>2040605</v>
      </c>
      <c r="B165" s="219" t="s">
        <v>263</v>
      </c>
      <c r="C165" s="219">
        <v>40</v>
      </c>
      <c r="D165" s="210"/>
      <c r="E165" s="210">
        <f t="shared" si="2"/>
        <v>40</v>
      </c>
    </row>
    <row r="166" s="200" customFormat="1" customHeight="1" spans="1:5">
      <c r="A166" s="218">
        <v>2040607</v>
      </c>
      <c r="B166" s="219" t="s">
        <v>264</v>
      </c>
      <c r="C166" s="219">
        <v>476</v>
      </c>
      <c r="D166" s="210"/>
      <c r="E166" s="210">
        <f t="shared" si="2"/>
        <v>476</v>
      </c>
    </row>
    <row r="167" s="200" customFormat="1" customHeight="1" spans="1:5">
      <c r="A167" s="218">
        <v>2040608</v>
      </c>
      <c r="B167" s="219" t="s">
        <v>265</v>
      </c>
      <c r="C167" s="219">
        <v>65</v>
      </c>
      <c r="D167" s="210"/>
      <c r="E167" s="210">
        <f t="shared" si="2"/>
        <v>65</v>
      </c>
    </row>
    <row r="168" s="200" customFormat="1" customHeight="1" spans="1:5">
      <c r="A168" s="218">
        <v>2040650</v>
      </c>
      <c r="B168" s="219" t="s">
        <v>173</v>
      </c>
      <c r="C168" s="219">
        <v>298</v>
      </c>
      <c r="D168" s="210"/>
      <c r="E168" s="210">
        <f t="shared" si="2"/>
        <v>298</v>
      </c>
    </row>
    <row r="169" s="200" customFormat="1" customHeight="1" spans="1:5">
      <c r="A169" s="218">
        <v>2040699</v>
      </c>
      <c r="B169" s="219" t="s">
        <v>266</v>
      </c>
      <c r="C169" s="219">
        <v>210</v>
      </c>
      <c r="D169" s="210"/>
      <c r="E169" s="210">
        <f t="shared" si="2"/>
        <v>210</v>
      </c>
    </row>
    <row r="170" s="200" customFormat="1" customHeight="1" spans="1:5">
      <c r="A170" s="218">
        <v>20408</v>
      </c>
      <c r="B170" s="219" t="s">
        <v>267</v>
      </c>
      <c r="C170" s="219">
        <v>2484</v>
      </c>
      <c r="D170" s="210"/>
      <c r="E170" s="210">
        <f t="shared" si="2"/>
        <v>2484</v>
      </c>
    </row>
    <row r="171" s="200" customFormat="1" customHeight="1" spans="1:5">
      <c r="A171" s="218">
        <v>2040801</v>
      </c>
      <c r="B171" s="219" t="s">
        <v>163</v>
      </c>
      <c r="C171" s="219">
        <v>1395</v>
      </c>
      <c r="D171" s="210"/>
      <c r="E171" s="210">
        <f t="shared" si="2"/>
        <v>1395</v>
      </c>
    </row>
    <row r="172" s="200" customFormat="1" customHeight="1" spans="1:5">
      <c r="A172" s="218">
        <v>2040802</v>
      </c>
      <c r="B172" s="219" t="s">
        <v>164</v>
      </c>
      <c r="C172" s="219">
        <v>613</v>
      </c>
      <c r="D172" s="210"/>
      <c r="E172" s="210">
        <f t="shared" si="2"/>
        <v>613</v>
      </c>
    </row>
    <row r="173" s="200" customFormat="1" customHeight="1" spans="1:5">
      <c r="A173" s="218">
        <v>2040806</v>
      </c>
      <c r="B173" s="219" t="s">
        <v>268</v>
      </c>
      <c r="C173" s="219">
        <v>8</v>
      </c>
      <c r="D173" s="210"/>
      <c r="E173" s="210">
        <f t="shared" si="2"/>
        <v>8</v>
      </c>
    </row>
    <row r="174" s="200" customFormat="1" customHeight="1" spans="1:5">
      <c r="A174" s="218">
        <v>2040899</v>
      </c>
      <c r="B174" s="219" t="s">
        <v>269</v>
      </c>
      <c r="C174" s="219">
        <v>468</v>
      </c>
      <c r="D174" s="210"/>
      <c r="E174" s="210">
        <f t="shared" si="2"/>
        <v>468</v>
      </c>
    </row>
    <row r="175" s="200" customFormat="1" customHeight="1" spans="1:5">
      <c r="A175" s="218">
        <v>20499</v>
      </c>
      <c r="B175" s="219" t="s">
        <v>270</v>
      </c>
      <c r="C175" s="219">
        <v>65</v>
      </c>
      <c r="D175" s="210"/>
      <c r="E175" s="210">
        <f t="shared" si="2"/>
        <v>65</v>
      </c>
    </row>
    <row r="176" s="200" customFormat="1" customHeight="1" spans="1:5">
      <c r="A176" s="218">
        <v>2049901</v>
      </c>
      <c r="B176" s="219" t="s">
        <v>271</v>
      </c>
      <c r="C176" s="219">
        <v>65</v>
      </c>
      <c r="D176" s="210"/>
      <c r="E176" s="210">
        <f t="shared" si="2"/>
        <v>65</v>
      </c>
    </row>
    <row r="177" s="200" customFormat="1" customHeight="1" spans="1:5">
      <c r="A177" s="218">
        <v>205</v>
      </c>
      <c r="B177" s="219" t="s">
        <v>272</v>
      </c>
      <c r="C177" s="219">
        <v>148014</v>
      </c>
      <c r="D177" s="210">
        <v>10000</v>
      </c>
      <c r="E177" s="210">
        <f t="shared" si="2"/>
        <v>158014</v>
      </c>
    </row>
    <row r="178" s="200" customFormat="1" customHeight="1" spans="1:5">
      <c r="A178" s="218">
        <v>20501</v>
      </c>
      <c r="B178" s="219" t="s">
        <v>273</v>
      </c>
      <c r="C178" s="219">
        <v>1628</v>
      </c>
      <c r="D178" s="210"/>
      <c r="E178" s="210">
        <f t="shared" si="2"/>
        <v>1628</v>
      </c>
    </row>
    <row r="179" s="200" customFormat="1" customHeight="1" spans="1:5">
      <c r="A179" s="218">
        <v>2050101</v>
      </c>
      <c r="B179" s="219" t="s">
        <v>163</v>
      </c>
      <c r="C179" s="219">
        <v>562</v>
      </c>
      <c r="D179" s="210"/>
      <c r="E179" s="210">
        <f t="shared" si="2"/>
        <v>562</v>
      </c>
    </row>
    <row r="180" s="200" customFormat="1" customHeight="1" spans="1:5">
      <c r="A180" s="218">
        <v>2050102</v>
      </c>
      <c r="B180" s="219" t="s">
        <v>164</v>
      </c>
      <c r="C180" s="219">
        <v>666</v>
      </c>
      <c r="D180" s="210"/>
      <c r="E180" s="210">
        <f t="shared" si="2"/>
        <v>666</v>
      </c>
    </row>
    <row r="181" s="200" customFormat="1" customHeight="1" spans="1:5">
      <c r="A181" s="218">
        <v>2050199</v>
      </c>
      <c r="B181" s="219" t="s">
        <v>274</v>
      </c>
      <c r="C181" s="219">
        <v>400</v>
      </c>
      <c r="D181" s="210"/>
      <c r="E181" s="210">
        <f t="shared" si="2"/>
        <v>400</v>
      </c>
    </row>
    <row r="182" s="200" customFormat="1" customHeight="1" spans="1:5">
      <c r="A182" s="218">
        <v>20502</v>
      </c>
      <c r="B182" s="219" t="s">
        <v>275</v>
      </c>
      <c r="C182" s="219">
        <v>91755</v>
      </c>
      <c r="D182" s="210"/>
      <c r="E182" s="210">
        <f t="shared" si="2"/>
        <v>91755</v>
      </c>
    </row>
    <row r="183" s="200" customFormat="1" customHeight="1" spans="1:5">
      <c r="A183" s="218">
        <v>2050201</v>
      </c>
      <c r="B183" s="219" t="s">
        <v>276</v>
      </c>
      <c r="C183" s="219">
        <v>3760</v>
      </c>
      <c r="D183" s="210"/>
      <c r="E183" s="210">
        <f t="shared" si="2"/>
        <v>3760</v>
      </c>
    </row>
    <row r="184" s="200" customFormat="1" customHeight="1" spans="1:5">
      <c r="A184" s="218">
        <v>2050202</v>
      </c>
      <c r="B184" s="219" t="s">
        <v>277</v>
      </c>
      <c r="C184" s="219">
        <v>7860</v>
      </c>
      <c r="D184" s="210"/>
      <c r="E184" s="210">
        <f t="shared" si="2"/>
        <v>7860</v>
      </c>
    </row>
    <row r="185" s="200" customFormat="1" customHeight="1" spans="1:5">
      <c r="A185" s="218">
        <v>2050203</v>
      </c>
      <c r="B185" s="219" t="s">
        <v>278</v>
      </c>
      <c r="C185" s="219">
        <v>5921</v>
      </c>
      <c r="D185" s="210"/>
      <c r="E185" s="210">
        <f t="shared" si="2"/>
        <v>5921</v>
      </c>
    </row>
    <row r="186" s="200" customFormat="1" customHeight="1" spans="1:5">
      <c r="A186" s="218">
        <v>2050204</v>
      </c>
      <c r="B186" s="219" t="s">
        <v>279</v>
      </c>
      <c r="C186" s="219">
        <v>47453</v>
      </c>
      <c r="D186" s="210"/>
      <c r="E186" s="210">
        <f t="shared" si="2"/>
        <v>47453</v>
      </c>
    </row>
    <row r="187" s="200" customFormat="1" customHeight="1" spans="1:5">
      <c r="A187" s="218">
        <v>2050205</v>
      </c>
      <c r="B187" s="219" t="s">
        <v>280</v>
      </c>
      <c r="C187" s="219">
        <v>1584</v>
      </c>
      <c r="D187" s="210"/>
      <c r="E187" s="210">
        <f t="shared" si="2"/>
        <v>1584</v>
      </c>
    </row>
    <row r="188" s="200" customFormat="1" customHeight="1" spans="1:5">
      <c r="A188" s="218">
        <v>2050299</v>
      </c>
      <c r="B188" s="219" t="s">
        <v>281</v>
      </c>
      <c r="C188" s="219">
        <v>25177</v>
      </c>
      <c r="D188" s="210"/>
      <c r="E188" s="210">
        <f t="shared" si="2"/>
        <v>25177</v>
      </c>
    </row>
    <row r="189" s="200" customFormat="1" customHeight="1" spans="1:5">
      <c r="A189" s="218">
        <v>20503</v>
      </c>
      <c r="B189" s="219" t="s">
        <v>282</v>
      </c>
      <c r="C189" s="219">
        <v>21358</v>
      </c>
      <c r="D189" s="210"/>
      <c r="E189" s="210">
        <f t="shared" si="2"/>
        <v>21358</v>
      </c>
    </row>
    <row r="190" s="200" customFormat="1" customHeight="1" spans="1:5">
      <c r="A190" s="218">
        <v>2050302</v>
      </c>
      <c r="B190" s="219" t="s">
        <v>283</v>
      </c>
      <c r="C190" s="219">
        <v>9028</v>
      </c>
      <c r="D190" s="210"/>
      <c r="E190" s="210">
        <f t="shared" si="2"/>
        <v>9028</v>
      </c>
    </row>
    <row r="191" s="200" customFormat="1" customHeight="1" spans="1:5">
      <c r="A191" s="218">
        <v>2050303</v>
      </c>
      <c r="B191" s="219" t="s">
        <v>284</v>
      </c>
      <c r="C191" s="219">
        <v>6187</v>
      </c>
      <c r="D191" s="210"/>
      <c r="E191" s="210">
        <f t="shared" si="2"/>
        <v>6187</v>
      </c>
    </row>
    <row r="192" s="200" customFormat="1" customHeight="1" spans="1:5">
      <c r="A192" s="218">
        <v>2050304</v>
      </c>
      <c r="B192" s="219" t="s">
        <v>285</v>
      </c>
      <c r="C192" s="219">
        <v>4796</v>
      </c>
      <c r="D192" s="210"/>
      <c r="E192" s="210">
        <f t="shared" si="2"/>
        <v>4796</v>
      </c>
    </row>
    <row r="193" s="200" customFormat="1" customHeight="1" spans="1:5">
      <c r="A193" s="218">
        <v>2050305</v>
      </c>
      <c r="B193" s="219" t="s">
        <v>286</v>
      </c>
      <c r="C193" s="219">
        <v>1347</v>
      </c>
      <c r="D193" s="210"/>
      <c r="E193" s="210">
        <f t="shared" si="2"/>
        <v>1347</v>
      </c>
    </row>
    <row r="194" s="200" customFormat="1" customHeight="1" spans="1:5">
      <c r="A194" s="218">
        <v>20507</v>
      </c>
      <c r="B194" s="219" t="s">
        <v>287</v>
      </c>
      <c r="C194" s="219">
        <v>2472</v>
      </c>
      <c r="D194" s="210"/>
      <c r="E194" s="210">
        <f t="shared" si="2"/>
        <v>2472</v>
      </c>
    </row>
    <row r="195" s="200" customFormat="1" customHeight="1" spans="1:5">
      <c r="A195" s="218">
        <v>2050701</v>
      </c>
      <c r="B195" s="219" t="s">
        <v>288</v>
      </c>
      <c r="C195" s="219">
        <v>2472</v>
      </c>
      <c r="D195" s="210"/>
      <c r="E195" s="210">
        <f t="shared" si="2"/>
        <v>2472</v>
      </c>
    </row>
    <row r="196" s="200" customFormat="1" customHeight="1" spans="1:5">
      <c r="A196" s="218">
        <v>20508</v>
      </c>
      <c r="B196" s="219" t="s">
        <v>289</v>
      </c>
      <c r="C196" s="219">
        <v>1923</v>
      </c>
      <c r="D196" s="210"/>
      <c r="E196" s="210">
        <f t="shared" si="2"/>
        <v>1923</v>
      </c>
    </row>
    <row r="197" s="200" customFormat="1" customHeight="1" spans="1:5">
      <c r="A197" s="218">
        <v>2050801</v>
      </c>
      <c r="B197" s="219" t="s">
        <v>290</v>
      </c>
      <c r="C197" s="219">
        <v>1006</v>
      </c>
      <c r="D197" s="210"/>
      <c r="E197" s="210">
        <f t="shared" ref="E197:E260" si="3">D197+C197</f>
        <v>1006</v>
      </c>
    </row>
    <row r="198" s="200" customFormat="1" customHeight="1" spans="1:5">
      <c r="A198" s="218">
        <v>2050802</v>
      </c>
      <c r="B198" s="219" t="s">
        <v>291</v>
      </c>
      <c r="C198" s="219">
        <v>651</v>
      </c>
      <c r="D198" s="210"/>
      <c r="E198" s="210">
        <f t="shared" si="3"/>
        <v>651</v>
      </c>
    </row>
    <row r="199" s="200" customFormat="1" customHeight="1" spans="1:5">
      <c r="A199" s="218">
        <v>2050803</v>
      </c>
      <c r="B199" s="219" t="s">
        <v>292</v>
      </c>
      <c r="C199" s="219">
        <v>266</v>
      </c>
      <c r="D199" s="210"/>
      <c r="E199" s="210">
        <f t="shared" si="3"/>
        <v>266</v>
      </c>
    </row>
    <row r="200" s="200" customFormat="1" customHeight="1" spans="1:5">
      <c r="A200" s="218">
        <v>20509</v>
      </c>
      <c r="B200" s="219" t="s">
        <v>293</v>
      </c>
      <c r="C200" s="219">
        <v>12078</v>
      </c>
      <c r="D200" s="210"/>
      <c r="E200" s="210">
        <f t="shared" si="3"/>
        <v>12078</v>
      </c>
    </row>
    <row r="201" s="200" customFormat="1" customHeight="1" spans="1:5">
      <c r="A201" s="218">
        <v>2050999</v>
      </c>
      <c r="B201" s="219" t="s">
        <v>294</v>
      </c>
      <c r="C201" s="219">
        <v>12078</v>
      </c>
      <c r="D201" s="210"/>
      <c r="E201" s="210">
        <f t="shared" si="3"/>
        <v>12078</v>
      </c>
    </row>
    <row r="202" s="200" customFormat="1" customHeight="1" spans="1:5">
      <c r="A202" s="218">
        <v>20599</v>
      </c>
      <c r="B202" s="219" t="s">
        <v>295</v>
      </c>
      <c r="C202" s="219">
        <v>16800</v>
      </c>
      <c r="D202" s="210">
        <v>10000</v>
      </c>
      <c r="E202" s="210">
        <f t="shared" si="3"/>
        <v>26800</v>
      </c>
    </row>
    <row r="203" s="200" customFormat="1" customHeight="1" spans="1:5">
      <c r="A203" s="218">
        <v>2059999</v>
      </c>
      <c r="B203" s="219" t="s">
        <v>296</v>
      </c>
      <c r="C203" s="219">
        <v>16800</v>
      </c>
      <c r="D203" s="210">
        <v>10000</v>
      </c>
      <c r="E203" s="210">
        <f t="shared" si="3"/>
        <v>26800</v>
      </c>
    </row>
    <row r="204" s="200" customFormat="1" customHeight="1" spans="1:5">
      <c r="A204" s="218">
        <v>206</v>
      </c>
      <c r="B204" s="219" t="s">
        <v>297</v>
      </c>
      <c r="C204" s="219">
        <v>4064</v>
      </c>
      <c r="D204" s="210"/>
      <c r="E204" s="210">
        <f t="shared" si="3"/>
        <v>4064</v>
      </c>
    </row>
    <row r="205" s="200" customFormat="1" customHeight="1" spans="1:5">
      <c r="A205" s="218">
        <v>20601</v>
      </c>
      <c r="B205" s="219" t="s">
        <v>298</v>
      </c>
      <c r="C205" s="219">
        <v>102</v>
      </c>
      <c r="D205" s="210"/>
      <c r="E205" s="210">
        <f t="shared" si="3"/>
        <v>102</v>
      </c>
    </row>
    <row r="206" s="200" customFormat="1" customHeight="1" spans="1:5">
      <c r="A206" s="218">
        <v>2060101</v>
      </c>
      <c r="B206" s="219" t="s">
        <v>163</v>
      </c>
      <c r="C206" s="219">
        <v>81</v>
      </c>
      <c r="D206" s="210"/>
      <c r="E206" s="210">
        <f t="shared" si="3"/>
        <v>81</v>
      </c>
    </row>
    <row r="207" s="200" customFormat="1" customHeight="1" spans="1:5">
      <c r="A207" s="218">
        <v>2060199</v>
      </c>
      <c r="B207" s="219" t="s">
        <v>299</v>
      </c>
      <c r="C207" s="219">
        <v>21</v>
      </c>
      <c r="D207" s="210"/>
      <c r="E207" s="210">
        <f t="shared" si="3"/>
        <v>21</v>
      </c>
    </row>
    <row r="208" s="200" customFormat="1" customHeight="1" spans="1:5">
      <c r="A208" s="218">
        <v>20602</v>
      </c>
      <c r="B208" s="219" t="s">
        <v>300</v>
      </c>
      <c r="C208" s="219">
        <v>13</v>
      </c>
      <c r="D208" s="210"/>
      <c r="E208" s="210">
        <f t="shared" si="3"/>
        <v>13</v>
      </c>
    </row>
    <row r="209" s="200" customFormat="1" customHeight="1" spans="1:5">
      <c r="A209" s="218">
        <v>2060299</v>
      </c>
      <c r="B209" s="219" t="s">
        <v>301</v>
      </c>
      <c r="C209" s="219">
        <v>13</v>
      </c>
      <c r="D209" s="210"/>
      <c r="E209" s="210">
        <f t="shared" si="3"/>
        <v>13</v>
      </c>
    </row>
    <row r="210" s="200" customFormat="1" customHeight="1" spans="1:5">
      <c r="A210" s="218">
        <v>20604</v>
      </c>
      <c r="B210" s="219" t="s">
        <v>302</v>
      </c>
      <c r="C210" s="219">
        <v>248</v>
      </c>
      <c r="D210" s="210"/>
      <c r="E210" s="210">
        <f t="shared" si="3"/>
        <v>248</v>
      </c>
    </row>
    <row r="211" s="200" customFormat="1" customHeight="1" spans="1:5">
      <c r="A211" s="218">
        <v>2060402</v>
      </c>
      <c r="B211" s="219" t="s">
        <v>303</v>
      </c>
      <c r="C211" s="219">
        <v>111</v>
      </c>
      <c r="D211" s="210"/>
      <c r="E211" s="210">
        <f t="shared" si="3"/>
        <v>111</v>
      </c>
    </row>
    <row r="212" s="200" customFormat="1" customHeight="1" spans="1:5">
      <c r="A212" s="218">
        <v>2060499</v>
      </c>
      <c r="B212" s="219" t="s">
        <v>304</v>
      </c>
      <c r="C212" s="219">
        <v>137</v>
      </c>
      <c r="D212" s="210"/>
      <c r="E212" s="210">
        <f t="shared" si="3"/>
        <v>137</v>
      </c>
    </row>
    <row r="213" s="200" customFormat="1" customHeight="1" spans="1:5">
      <c r="A213" s="218">
        <v>20605</v>
      </c>
      <c r="B213" s="219" t="s">
        <v>305</v>
      </c>
      <c r="C213" s="219">
        <v>306</v>
      </c>
      <c r="D213" s="210"/>
      <c r="E213" s="210">
        <f t="shared" si="3"/>
        <v>306</v>
      </c>
    </row>
    <row r="214" s="200" customFormat="1" customHeight="1" spans="1:5">
      <c r="A214" s="218">
        <v>2060599</v>
      </c>
      <c r="B214" s="219" t="s">
        <v>306</v>
      </c>
      <c r="C214" s="219">
        <v>306</v>
      </c>
      <c r="D214" s="210"/>
      <c r="E214" s="210">
        <f t="shared" si="3"/>
        <v>306</v>
      </c>
    </row>
    <row r="215" s="200" customFormat="1" customHeight="1" spans="1:5">
      <c r="A215" s="218">
        <v>20606</v>
      </c>
      <c r="B215" s="219" t="s">
        <v>307</v>
      </c>
      <c r="C215" s="219">
        <v>35</v>
      </c>
      <c r="D215" s="210"/>
      <c r="E215" s="210">
        <f t="shared" si="3"/>
        <v>35</v>
      </c>
    </row>
    <row r="216" s="200" customFormat="1" customHeight="1" spans="1:5">
      <c r="A216" s="218">
        <v>2060601</v>
      </c>
      <c r="B216" s="219" t="s">
        <v>308</v>
      </c>
      <c r="C216" s="219">
        <v>35</v>
      </c>
      <c r="D216" s="210"/>
      <c r="E216" s="210">
        <f t="shared" si="3"/>
        <v>35</v>
      </c>
    </row>
    <row r="217" s="200" customFormat="1" customHeight="1" spans="1:5">
      <c r="A217" s="218">
        <v>20607</v>
      </c>
      <c r="B217" s="219" t="s">
        <v>309</v>
      </c>
      <c r="C217" s="219">
        <v>15</v>
      </c>
      <c r="D217" s="210"/>
      <c r="E217" s="210">
        <f t="shared" si="3"/>
        <v>15</v>
      </c>
    </row>
    <row r="218" s="200" customFormat="1" customHeight="1" spans="1:5">
      <c r="A218" s="218">
        <v>2060702</v>
      </c>
      <c r="B218" s="219" t="s">
        <v>310</v>
      </c>
      <c r="C218" s="219">
        <v>2</v>
      </c>
      <c r="D218" s="210"/>
      <c r="E218" s="210">
        <f t="shared" si="3"/>
        <v>2</v>
      </c>
    </row>
    <row r="219" s="200" customFormat="1" customHeight="1" spans="1:5">
      <c r="A219" s="218">
        <v>2060703</v>
      </c>
      <c r="B219" s="219" t="s">
        <v>311</v>
      </c>
      <c r="C219" s="219">
        <v>3</v>
      </c>
      <c r="D219" s="210"/>
      <c r="E219" s="210">
        <f t="shared" si="3"/>
        <v>3</v>
      </c>
    </row>
    <row r="220" s="200" customFormat="1" customHeight="1" spans="1:5">
      <c r="A220" s="218">
        <v>2060704</v>
      </c>
      <c r="B220" s="219" t="s">
        <v>312</v>
      </c>
      <c r="C220" s="219">
        <v>2</v>
      </c>
      <c r="D220" s="210"/>
      <c r="E220" s="210">
        <f t="shared" si="3"/>
        <v>2</v>
      </c>
    </row>
    <row r="221" s="200" customFormat="1" customHeight="1" spans="1:5">
      <c r="A221" s="218">
        <v>2060799</v>
      </c>
      <c r="B221" s="219" t="s">
        <v>313</v>
      </c>
      <c r="C221" s="219">
        <v>8</v>
      </c>
      <c r="D221" s="210"/>
      <c r="E221" s="210">
        <f t="shared" si="3"/>
        <v>8</v>
      </c>
    </row>
    <row r="222" s="200" customFormat="1" customHeight="1" spans="1:5">
      <c r="A222" s="218">
        <v>20699</v>
      </c>
      <c r="B222" s="219" t="s">
        <v>314</v>
      </c>
      <c r="C222" s="219">
        <v>3345</v>
      </c>
      <c r="D222" s="210"/>
      <c r="E222" s="210">
        <f t="shared" si="3"/>
        <v>3345</v>
      </c>
    </row>
    <row r="223" s="200" customFormat="1" customHeight="1" spans="1:5">
      <c r="A223" s="218">
        <v>2069901</v>
      </c>
      <c r="B223" s="219" t="s">
        <v>315</v>
      </c>
      <c r="C223" s="219">
        <v>14</v>
      </c>
      <c r="D223" s="210"/>
      <c r="E223" s="210">
        <f t="shared" si="3"/>
        <v>14</v>
      </c>
    </row>
    <row r="224" s="200" customFormat="1" customHeight="1" spans="1:5">
      <c r="A224" s="218">
        <v>2069999</v>
      </c>
      <c r="B224" s="219" t="s">
        <v>316</v>
      </c>
      <c r="C224" s="219">
        <v>3331</v>
      </c>
      <c r="D224" s="210"/>
      <c r="E224" s="210">
        <f t="shared" si="3"/>
        <v>3331</v>
      </c>
    </row>
    <row r="225" s="200" customFormat="1" customHeight="1" spans="1:5">
      <c r="A225" s="218">
        <v>207</v>
      </c>
      <c r="B225" s="219" t="s">
        <v>317</v>
      </c>
      <c r="C225" s="219">
        <v>20744</v>
      </c>
      <c r="D225" s="210"/>
      <c r="E225" s="210">
        <f t="shared" si="3"/>
        <v>20744</v>
      </c>
    </row>
    <row r="226" s="200" customFormat="1" customHeight="1" spans="1:5">
      <c r="A226" s="218">
        <v>20701</v>
      </c>
      <c r="B226" s="219" t="s">
        <v>318</v>
      </c>
      <c r="C226" s="219">
        <v>5601</v>
      </c>
      <c r="D226" s="210"/>
      <c r="E226" s="210">
        <f t="shared" si="3"/>
        <v>5601</v>
      </c>
    </row>
    <row r="227" s="200" customFormat="1" customHeight="1" spans="1:5">
      <c r="A227" s="218">
        <v>2070101</v>
      </c>
      <c r="B227" s="219" t="s">
        <v>163</v>
      </c>
      <c r="C227" s="219">
        <v>660</v>
      </c>
      <c r="D227" s="210"/>
      <c r="E227" s="210">
        <f t="shared" si="3"/>
        <v>660</v>
      </c>
    </row>
    <row r="228" s="200" customFormat="1" customHeight="1" spans="1:5">
      <c r="A228" s="218">
        <v>2070104</v>
      </c>
      <c r="B228" s="219" t="s">
        <v>319</v>
      </c>
      <c r="C228" s="219">
        <v>344</v>
      </c>
      <c r="D228" s="210"/>
      <c r="E228" s="210">
        <f t="shared" si="3"/>
        <v>344</v>
      </c>
    </row>
    <row r="229" s="200" customFormat="1" customHeight="1" spans="1:5">
      <c r="A229" s="218">
        <v>2070107</v>
      </c>
      <c r="B229" s="219" t="s">
        <v>320</v>
      </c>
      <c r="C229" s="219">
        <v>797</v>
      </c>
      <c r="D229" s="210"/>
      <c r="E229" s="210">
        <f t="shared" si="3"/>
        <v>797</v>
      </c>
    </row>
    <row r="230" s="200" customFormat="1" customHeight="1" spans="1:5">
      <c r="A230" s="218">
        <v>2070108</v>
      </c>
      <c r="B230" s="219" t="s">
        <v>321</v>
      </c>
      <c r="C230" s="219">
        <v>1624</v>
      </c>
      <c r="D230" s="210"/>
      <c r="E230" s="210">
        <f t="shared" si="3"/>
        <v>1624</v>
      </c>
    </row>
    <row r="231" s="200" customFormat="1" customHeight="1" spans="1:5">
      <c r="A231" s="218">
        <v>2070109</v>
      </c>
      <c r="B231" s="219" t="s">
        <v>322</v>
      </c>
      <c r="C231" s="219">
        <v>861</v>
      </c>
      <c r="D231" s="210"/>
      <c r="E231" s="210">
        <f t="shared" si="3"/>
        <v>861</v>
      </c>
    </row>
    <row r="232" s="200" customFormat="1" customHeight="1" spans="1:5">
      <c r="A232" s="218">
        <v>2070110</v>
      </c>
      <c r="B232" s="219" t="s">
        <v>323</v>
      </c>
      <c r="C232" s="219">
        <v>10</v>
      </c>
      <c r="D232" s="210"/>
      <c r="E232" s="210">
        <f t="shared" si="3"/>
        <v>10</v>
      </c>
    </row>
    <row r="233" s="200" customFormat="1" customHeight="1" spans="1:5">
      <c r="A233" s="218">
        <v>2070111</v>
      </c>
      <c r="B233" s="219" t="s">
        <v>324</v>
      </c>
      <c r="C233" s="219">
        <v>189</v>
      </c>
      <c r="D233" s="210"/>
      <c r="E233" s="210">
        <f t="shared" si="3"/>
        <v>189</v>
      </c>
    </row>
    <row r="234" s="200" customFormat="1" customHeight="1" spans="1:5">
      <c r="A234" s="218">
        <v>2070112</v>
      </c>
      <c r="B234" s="219" t="s">
        <v>325</v>
      </c>
      <c r="C234" s="219">
        <v>328</v>
      </c>
      <c r="D234" s="210"/>
      <c r="E234" s="210">
        <f t="shared" si="3"/>
        <v>328</v>
      </c>
    </row>
    <row r="235" s="200" customFormat="1" customHeight="1" spans="1:5">
      <c r="A235" s="218">
        <v>2070199</v>
      </c>
      <c r="B235" s="219" t="s">
        <v>326</v>
      </c>
      <c r="C235" s="219">
        <v>788</v>
      </c>
      <c r="D235" s="210"/>
      <c r="E235" s="210">
        <f t="shared" si="3"/>
        <v>788</v>
      </c>
    </row>
    <row r="236" s="200" customFormat="1" customHeight="1" spans="1:5">
      <c r="A236" s="218">
        <v>20702</v>
      </c>
      <c r="B236" s="219" t="s">
        <v>327</v>
      </c>
      <c r="C236" s="219">
        <v>2508</v>
      </c>
      <c r="D236" s="210"/>
      <c r="E236" s="210">
        <f t="shared" si="3"/>
        <v>2508</v>
      </c>
    </row>
    <row r="237" s="200" customFormat="1" customHeight="1" spans="1:5">
      <c r="A237" s="218">
        <v>2070201</v>
      </c>
      <c r="B237" s="219" t="s">
        <v>163</v>
      </c>
      <c r="C237" s="219">
        <v>114</v>
      </c>
      <c r="D237" s="210"/>
      <c r="E237" s="210">
        <f t="shared" si="3"/>
        <v>114</v>
      </c>
    </row>
    <row r="238" s="200" customFormat="1" customHeight="1" spans="1:5">
      <c r="A238" s="218">
        <v>2070204</v>
      </c>
      <c r="B238" s="219" t="s">
        <v>328</v>
      </c>
      <c r="C238" s="219">
        <v>1296</v>
      </c>
      <c r="D238" s="210"/>
      <c r="E238" s="210">
        <f t="shared" si="3"/>
        <v>1296</v>
      </c>
    </row>
    <row r="239" s="200" customFormat="1" customHeight="1" spans="1:5">
      <c r="A239" s="218">
        <v>2070205</v>
      </c>
      <c r="B239" s="219" t="s">
        <v>329</v>
      </c>
      <c r="C239" s="219">
        <v>436</v>
      </c>
      <c r="D239" s="210"/>
      <c r="E239" s="210">
        <f t="shared" si="3"/>
        <v>436</v>
      </c>
    </row>
    <row r="240" s="200" customFormat="1" customHeight="1" spans="1:5">
      <c r="A240" s="218">
        <v>2070206</v>
      </c>
      <c r="B240" s="219" t="s">
        <v>330</v>
      </c>
      <c r="C240" s="219">
        <v>461</v>
      </c>
      <c r="D240" s="210"/>
      <c r="E240" s="210">
        <f t="shared" si="3"/>
        <v>461</v>
      </c>
    </row>
    <row r="241" s="200" customFormat="1" customHeight="1" spans="1:5">
      <c r="A241" s="218">
        <v>2070299</v>
      </c>
      <c r="B241" s="219" t="s">
        <v>331</v>
      </c>
      <c r="C241" s="219">
        <v>201</v>
      </c>
      <c r="D241" s="210"/>
      <c r="E241" s="210">
        <f t="shared" si="3"/>
        <v>201</v>
      </c>
    </row>
    <row r="242" s="200" customFormat="1" customHeight="1" spans="1:5">
      <c r="A242" s="218">
        <v>20703</v>
      </c>
      <c r="B242" s="219" t="s">
        <v>332</v>
      </c>
      <c r="C242" s="219">
        <v>1861</v>
      </c>
      <c r="D242" s="210"/>
      <c r="E242" s="210">
        <f t="shared" si="3"/>
        <v>1861</v>
      </c>
    </row>
    <row r="243" s="200" customFormat="1" customHeight="1" spans="1:5">
      <c r="A243" s="218">
        <v>2070305</v>
      </c>
      <c r="B243" s="219" t="s">
        <v>333</v>
      </c>
      <c r="C243" s="219">
        <v>54</v>
      </c>
      <c r="D243" s="210"/>
      <c r="E243" s="210">
        <f t="shared" si="3"/>
        <v>54</v>
      </c>
    </row>
    <row r="244" s="200" customFormat="1" customHeight="1" spans="1:5">
      <c r="A244" s="218">
        <v>2070306</v>
      </c>
      <c r="B244" s="219" t="s">
        <v>334</v>
      </c>
      <c r="C244" s="219">
        <v>251</v>
      </c>
      <c r="D244" s="210"/>
      <c r="E244" s="210">
        <f t="shared" si="3"/>
        <v>251</v>
      </c>
    </row>
    <row r="245" s="200" customFormat="1" customHeight="1" spans="1:5">
      <c r="A245" s="218">
        <v>2070307</v>
      </c>
      <c r="B245" s="219" t="s">
        <v>335</v>
      </c>
      <c r="C245" s="219">
        <v>164</v>
      </c>
      <c r="D245" s="210"/>
      <c r="E245" s="210">
        <f t="shared" si="3"/>
        <v>164</v>
      </c>
    </row>
    <row r="246" s="200" customFormat="1" customHeight="1" spans="1:5">
      <c r="A246" s="218">
        <v>2070308</v>
      </c>
      <c r="B246" s="219" t="s">
        <v>336</v>
      </c>
      <c r="C246" s="219">
        <v>1268</v>
      </c>
      <c r="D246" s="210"/>
      <c r="E246" s="210">
        <f t="shared" si="3"/>
        <v>1268</v>
      </c>
    </row>
    <row r="247" s="200" customFormat="1" customHeight="1" spans="1:5">
      <c r="A247" s="218">
        <v>2070399</v>
      </c>
      <c r="B247" s="219" t="s">
        <v>337</v>
      </c>
      <c r="C247" s="219">
        <v>124</v>
      </c>
      <c r="D247" s="210"/>
      <c r="E247" s="210">
        <f t="shared" si="3"/>
        <v>124</v>
      </c>
    </row>
    <row r="248" s="200" customFormat="1" customHeight="1" spans="1:5">
      <c r="A248" s="218">
        <v>20704</v>
      </c>
      <c r="B248" s="219" t="s">
        <v>338</v>
      </c>
      <c r="C248" s="219">
        <v>8768</v>
      </c>
      <c r="D248" s="210"/>
      <c r="E248" s="210">
        <f t="shared" si="3"/>
        <v>8768</v>
      </c>
    </row>
    <row r="249" s="200" customFormat="1" customHeight="1" spans="1:5">
      <c r="A249" s="218">
        <v>2070405</v>
      </c>
      <c r="B249" s="219" t="s">
        <v>339</v>
      </c>
      <c r="C249" s="219">
        <v>6391</v>
      </c>
      <c r="D249" s="210"/>
      <c r="E249" s="210">
        <f t="shared" si="3"/>
        <v>6391</v>
      </c>
    </row>
    <row r="250" s="200" customFormat="1" customHeight="1" spans="1:5">
      <c r="A250" s="218">
        <v>2070406</v>
      </c>
      <c r="B250" s="219" t="s">
        <v>340</v>
      </c>
      <c r="C250" s="219">
        <v>174</v>
      </c>
      <c r="D250" s="210"/>
      <c r="E250" s="210">
        <f t="shared" si="3"/>
        <v>174</v>
      </c>
    </row>
    <row r="251" s="200" customFormat="1" customHeight="1" spans="1:5">
      <c r="A251" s="218">
        <v>2070408</v>
      </c>
      <c r="B251" s="219" t="s">
        <v>341</v>
      </c>
      <c r="C251" s="219">
        <v>2151</v>
      </c>
      <c r="D251" s="210"/>
      <c r="E251" s="210">
        <f t="shared" si="3"/>
        <v>2151</v>
      </c>
    </row>
    <row r="252" s="200" customFormat="1" customHeight="1" spans="1:5">
      <c r="A252" s="218">
        <v>2070409</v>
      </c>
      <c r="B252" s="219" t="s">
        <v>342</v>
      </c>
      <c r="C252" s="219">
        <v>21</v>
      </c>
      <c r="D252" s="210"/>
      <c r="E252" s="210">
        <f t="shared" si="3"/>
        <v>21</v>
      </c>
    </row>
    <row r="253" s="200" customFormat="1" customHeight="1" spans="1:5">
      <c r="A253" s="218">
        <v>2070499</v>
      </c>
      <c r="B253" s="219" t="s">
        <v>343</v>
      </c>
      <c r="C253" s="219">
        <v>31</v>
      </c>
      <c r="D253" s="210"/>
      <c r="E253" s="210">
        <f t="shared" si="3"/>
        <v>31</v>
      </c>
    </row>
    <row r="254" s="200" customFormat="1" customHeight="1" spans="1:5">
      <c r="A254" s="218">
        <v>20799</v>
      </c>
      <c r="B254" s="219" t="s">
        <v>344</v>
      </c>
      <c r="C254" s="219">
        <v>2006</v>
      </c>
      <c r="D254" s="210"/>
      <c r="E254" s="210">
        <f t="shared" si="3"/>
        <v>2006</v>
      </c>
    </row>
    <row r="255" s="200" customFormat="1" customHeight="1" spans="1:5">
      <c r="A255" s="218">
        <v>2079903</v>
      </c>
      <c r="B255" s="219" t="s">
        <v>345</v>
      </c>
      <c r="C255" s="219">
        <v>79</v>
      </c>
      <c r="D255" s="210"/>
      <c r="E255" s="210">
        <f t="shared" si="3"/>
        <v>79</v>
      </c>
    </row>
    <row r="256" s="200" customFormat="1" customHeight="1" spans="1:5">
      <c r="A256" s="218">
        <v>2079999</v>
      </c>
      <c r="B256" s="219" t="s">
        <v>346</v>
      </c>
      <c r="C256" s="219">
        <v>1927</v>
      </c>
      <c r="D256" s="210"/>
      <c r="E256" s="210">
        <f t="shared" si="3"/>
        <v>1927</v>
      </c>
    </row>
    <row r="257" s="200" customFormat="1" customHeight="1" spans="1:5">
      <c r="A257" s="218">
        <v>208</v>
      </c>
      <c r="B257" s="219" t="s">
        <v>347</v>
      </c>
      <c r="C257" s="219">
        <v>121560</v>
      </c>
      <c r="D257" s="210"/>
      <c r="E257" s="210">
        <f t="shared" si="3"/>
        <v>121560</v>
      </c>
    </row>
    <row r="258" s="200" customFormat="1" customHeight="1" spans="1:5">
      <c r="A258" s="218">
        <v>20801</v>
      </c>
      <c r="B258" s="219" t="s">
        <v>348</v>
      </c>
      <c r="C258" s="219">
        <v>5275</v>
      </c>
      <c r="D258" s="210"/>
      <c r="E258" s="210">
        <f t="shared" si="3"/>
        <v>5275</v>
      </c>
    </row>
    <row r="259" s="200" customFormat="1" customHeight="1" spans="1:5">
      <c r="A259" s="218">
        <v>2080101</v>
      </c>
      <c r="B259" s="219" t="s">
        <v>163</v>
      </c>
      <c r="C259" s="219">
        <v>1714</v>
      </c>
      <c r="D259" s="210"/>
      <c r="E259" s="210">
        <f t="shared" si="3"/>
        <v>1714</v>
      </c>
    </row>
    <row r="260" s="200" customFormat="1" customHeight="1" spans="1:5">
      <c r="A260" s="218">
        <v>2080105</v>
      </c>
      <c r="B260" s="219" t="s">
        <v>349</v>
      </c>
      <c r="C260" s="219">
        <v>134</v>
      </c>
      <c r="D260" s="210"/>
      <c r="E260" s="210">
        <f t="shared" si="3"/>
        <v>134</v>
      </c>
    </row>
    <row r="261" s="200" customFormat="1" customHeight="1" spans="1:5">
      <c r="A261" s="218">
        <v>2080106</v>
      </c>
      <c r="B261" s="219" t="s">
        <v>350</v>
      </c>
      <c r="C261" s="219">
        <v>693</v>
      </c>
      <c r="D261" s="210"/>
      <c r="E261" s="210">
        <f t="shared" ref="E261:E324" si="4">D261+C261</f>
        <v>693</v>
      </c>
    </row>
    <row r="262" s="200" customFormat="1" customHeight="1" spans="1:5">
      <c r="A262" s="218">
        <v>2080108</v>
      </c>
      <c r="B262" s="219" t="s">
        <v>187</v>
      </c>
      <c r="C262" s="219">
        <v>243</v>
      </c>
      <c r="D262" s="210"/>
      <c r="E262" s="210">
        <f t="shared" si="4"/>
        <v>243</v>
      </c>
    </row>
    <row r="263" s="200" customFormat="1" customHeight="1" spans="1:5">
      <c r="A263" s="218">
        <v>2080109</v>
      </c>
      <c r="B263" s="219" t="s">
        <v>351</v>
      </c>
      <c r="C263" s="219">
        <v>1811</v>
      </c>
      <c r="D263" s="210"/>
      <c r="E263" s="210">
        <f t="shared" si="4"/>
        <v>1811</v>
      </c>
    </row>
    <row r="264" s="200" customFormat="1" customHeight="1" spans="1:5">
      <c r="A264" s="218">
        <v>2080110</v>
      </c>
      <c r="B264" s="219" t="s">
        <v>352</v>
      </c>
      <c r="C264" s="219">
        <v>170</v>
      </c>
      <c r="D264" s="210"/>
      <c r="E264" s="210">
        <f t="shared" si="4"/>
        <v>170</v>
      </c>
    </row>
    <row r="265" s="200" customFormat="1" customHeight="1" spans="1:5">
      <c r="A265" s="218">
        <v>2080111</v>
      </c>
      <c r="B265" s="219" t="s">
        <v>353</v>
      </c>
      <c r="C265" s="219">
        <v>109</v>
      </c>
      <c r="D265" s="210"/>
      <c r="E265" s="210">
        <f t="shared" si="4"/>
        <v>109</v>
      </c>
    </row>
    <row r="266" s="200" customFormat="1" customHeight="1" spans="1:5">
      <c r="A266" s="218">
        <v>2080199</v>
      </c>
      <c r="B266" s="219" t="s">
        <v>354</v>
      </c>
      <c r="C266" s="219">
        <v>401</v>
      </c>
      <c r="D266" s="210"/>
      <c r="E266" s="210">
        <f t="shared" si="4"/>
        <v>401</v>
      </c>
    </row>
    <row r="267" s="200" customFormat="1" customHeight="1" spans="1:5">
      <c r="A267" s="218">
        <v>20802</v>
      </c>
      <c r="B267" s="219" t="s">
        <v>355</v>
      </c>
      <c r="C267" s="219">
        <v>4315</v>
      </c>
      <c r="D267" s="210"/>
      <c r="E267" s="210">
        <f t="shared" si="4"/>
        <v>4315</v>
      </c>
    </row>
    <row r="268" s="200" customFormat="1" customHeight="1" spans="1:5">
      <c r="A268" s="218">
        <v>2080201</v>
      </c>
      <c r="B268" s="219" t="s">
        <v>163</v>
      </c>
      <c r="C268" s="219">
        <v>474</v>
      </c>
      <c r="D268" s="210"/>
      <c r="E268" s="210">
        <f t="shared" si="4"/>
        <v>474</v>
      </c>
    </row>
    <row r="269" s="200" customFormat="1" customHeight="1" spans="1:5">
      <c r="A269" s="218">
        <v>2080202</v>
      </c>
      <c r="B269" s="219" t="s">
        <v>164</v>
      </c>
      <c r="C269" s="219">
        <v>146</v>
      </c>
      <c r="D269" s="210"/>
      <c r="E269" s="210">
        <f t="shared" si="4"/>
        <v>146</v>
      </c>
    </row>
    <row r="270" s="200" customFormat="1" customHeight="1" spans="1:5">
      <c r="A270" s="218">
        <v>2080204</v>
      </c>
      <c r="B270" s="219" t="s">
        <v>356</v>
      </c>
      <c r="C270" s="219">
        <v>1227</v>
      </c>
      <c r="D270" s="210"/>
      <c r="E270" s="210">
        <f t="shared" si="4"/>
        <v>1227</v>
      </c>
    </row>
    <row r="271" s="200" customFormat="1" customHeight="1" spans="1:5">
      <c r="A271" s="218">
        <v>2080205</v>
      </c>
      <c r="B271" s="219" t="s">
        <v>357</v>
      </c>
      <c r="C271" s="219">
        <v>122</v>
      </c>
      <c r="D271" s="210"/>
      <c r="E271" s="210">
        <f t="shared" si="4"/>
        <v>122</v>
      </c>
    </row>
    <row r="272" s="200" customFormat="1" customHeight="1" spans="1:5">
      <c r="A272" s="218">
        <v>2080206</v>
      </c>
      <c r="B272" s="219" t="s">
        <v>358</v>
      </c>
      <c r="C272" s="219">
        <v>170</v>
      </c>
      <c r="D272" s="210"/>
      <c r="E272" s="210">
        <f t="shared" si="4"/>
        <v>170</v>
      </c>
    </row>
    <row r="273" s="200" customFormat="1" customHeight="1" spans="1:5">
      <c r="A273" s="218">
        <v>2080207</v>
      </c>
      <c r="B273" s="219" t="s">
        <v>359</v>
      </c>
      <c r="C273" s="219">
        <v>207</v>
      </c>
      <c r="D273" s="210"/>
      <c r="E273" s="210">
        <f t="shared" si="4"/>
        <v>207</v>
      </c>
    </row>
    <row r="274" s="200" customFormat="1" customHeight="1" spans="1:5">
      <c r="A274" s="218">
        <v>2080208</v>
      </c>
      <c r="B274" s="219" t="s">
        <v>360</v>
      </c>
      <c r="C274" s="219">
        <v>328</v>
      </c>
      <c r="D274" s="210"/>
      <c r="E274" s="210">
        <f t="shared" si="4"/>
        <v>328</v>
      </c>
    </row>
    <row r="275" s="200" customFormat="1" customHeight="1" spans="1:5">
      <c r="A275" s="218">
        <v>2080299</v>
      </c>
      <c r="B275" s="219" t="s">
        <v>361</v>
      </c>
      <c r="C275" s="219">
        <v>1641</v>
      </c>
      <c r="D275" s="210"/>
      <c r="E275" s="210">
        <f t="shared" si="4"/>
        <v>1641</v>
      </c>
    </row>
    <row r="276" s="200" customFormat="1" customHeight="1" spans="1:5">
      <c r="A276" s="218">
        <v>20803</v>
      </c>
      <c r="B276" s="219" t="s">
        <v>362</v>
      </c>
      <c r="C276" s="219">
        <v>23886</v>
      </c>
      <c r="D276" s="210"/>
      <c r="E276" s="210">
        <f t="shared" si="4"/>
        <v>23886</v>
      </c>
    </row>
    <row r="277" s="200" customFormat="1" customHeight="1" spans="1:5">
      <c r="A277" s="218">
        <v>2080301</v>
      </c>
      <c r="B277" s="219" t="s">
        <v>363</v>
      </c>
      <c r="C277" s="219">
        <v>5397</v>
      </c>
      <c r="D277" s="210"/>
      <c r="E277" s="210">
        <f t="shared" si="4"/>
        <v>5397</v>
      </c>
    </row>
    <row r="278" s="200" customFormat="1" customHeight="1" spans="1:5">
      <c r="A278" s="218">
        <v>2080303</v>
      </c>
      <c r="B278" s="219" t="s">
        <v>364</v>
      </c>
      <c r="C278" s="219">
        <v>2796</v>
      </c>
      <c r="D278" s="210"/>
      <c r="E278" s="210">
        <f t="shared" si="4"/>
        <v>2796</v>
      </c>
    </row>
    <row r="279" s="200" customFormat="1" customHeight="1" spans="1:5">
      <c r="A279" s="218">
        <v>2080308</v>
      </c>
      <c r="B279" s="219" t="s">
        <v>365</v>
      </c>
      <c r="C279" s="219">
        <v>15669</v>
      </c>
      <c r="D279" s="210"/>
      <c r="E279" s="210">
        <f t="shared" si="4"/>
        <v>15669</v>
      </c>
    </row>
    <row r="280" s="200" customFormat="1" customHeight="1" spans="1:5">
      <c r="A280" s="218">
        <v>2080399</v>
      </c>
      <c r="B280" s="219" t="s">
        <v>366</v>
      </c>
      <c r="C280" s="219">
        <v>24</v>
      </c>
      <c r="D280" s="210"/>
      <c r="E280" s="210">
        <f t="shared" si="4"/>
        <v>24</v>
      </c>
    </row>
    <row r="281" s="200" customFormat="1" customHeight="1" spans="1:5">
      <c r="A281" s="218">
        <v>20805</v>
      </c>
      <c r="B281" s="219" t="s">
        <v>367</v>
      </c>
      <c r="C281" s="219">
        <v>28335</v>
      </c>
      <c r="D281" s="210"/>
      <c r="E281" s="210">
        <f t="shared" si="4"/>
        <v>28335</v>
      </c>
    </row>
    <row r="282" s="200" customFormat="1" customHeight="1" spans="1:5">
      <c r="A282" s="218">
        <v>2080501</v>
      </c>
      <c r="B282" s="219" t="s">
        <v>368</v>
      </c>
      <c r="C282" s="219">
        <v>11949</v>
      </c>
      <c r="D282" s="210"/>
      <c r="E282" s="210">
        <f t="shared" si="4"/>
        <v>11949</v>
      </c>
    </row>
    <row r="283" s="200" customFormat="1" customHeight="1" spans="1:5">
      <c r="A283" s="218">
        <v>2080502</v>
      </c>
      <c r="B283" s="219" t="s">
        <v>369</v>
      </c>
      <c r="C283" s="219">
        <v>9652</v>
      </c>
      <c r="D283" s="210"/>
      <c r="E283" s="210">
        <f t="shared" si="4"/>
        <v>9652</v>
      </c>
    </row>
    <row r="284" s="200" customFormat="1" customHeight="1" spans="1:5">
      <c r="A284" s="218">
        <v>2080599</v>
      </c>
      <c r="B284" s="219" t="s">
        <v>370</v>
      </c>
      <c r="C284" s="219">
        <v>6734</v>
      </c>
      <c r="D284" s="210"/>
      <c r="E284" s="210">
        <f t="shared" si="4"/>
        <v>6734</v>
      </c>
    </row>
    <row r="285" s="200" customFormat="1" customHeight="1" spans="1:5">
      <c r="A285" s="218">
        <v>20807</v>
      </c>
      <c r="B285" s="219" t="s">
        <v>371</v>
      </c>
      <c r="C285" s="219">
        <v>4539</v>
      </c>
      <c r="D285" s="210"/>
      <c r="E285" s="210">
        <f t="shared" si="4"/>
        <v>4539</v>
      </c>
    </row>
    <row r="286" s="200" customFormat="1" customHeight="1" spans="1:5">
      <c r="A286" s="218">
        <v>2080701</v>
      </c>
      <c r="B286" s="219" t="s">
        <v>372</v>
      </c>
      <c r="C286" s="219">
        <v>1131</v>
      </c>
      <c r="D286" s="210"/>
      <c r="E286" s="210">
        <f t="shared" si="4"/>
        <v>1131</v>
      </c>
    </row>
    <row r="287" s="200" customFormat="1" customHeight="1" spans="1:5">
      <c r="A287" s="218">
        <v>2080702</v>
      </c>
      <c r="B287" s="219" t="s">
        <v>373</v>
      </c>
      <c r="C287" s="219">
        <v>97</v>
      </c>
      <c r="D287" s="210"/>
      <c r="E287" s="210">
        <f t="shared" si="4"/>
        <v>97</v>
      </c>
    </row>
    <row r="288" s="200" customFormat="1" customHeight="1" spans="1:5">
      <c r="A288" s="218">
        <v>2080799</v>
      </c>
      <c r="B288" s="219" t="s">
        <v>374</v>
      </c>
      <c r="C288" s="219">
        <v>3311</v>
      </c>
      <c r="D288" s="210"/>
      <c r="E288" s="210">
        <f t="shared" si="4"/>
        <v>3311</v>
      </c>
    </row>
    <row r="289" s="200" customFormat="1" customHeight="1" spans="1:5">
      <c r="A289" s="218">
        <v>20808</v>
      </c>
      <c r="B289" s="219" t="s">
        <v>375</v>
      </c>
      <c r="C289" s="219">
        <v>3561</v>
      </c>
      <c r="D289" s="210"/>
      <c r="E289" s="210">
        <f t="shared" si="4"/>
        <v>3561</v>
      </c>
    </row>
    <row r="290" s="200" customFormat="1" customHeight="1" spans="1:5">
      <c r="A290" s="218">
        <v>2080801</v>
      </c>
      <c r="B290" s="219" t="s">
        <v>376</v>
      </c>
      <c r="C290" s="219">
        <v>2662</v>
      </c>
      <c r="D290" s="210"/>
      <c r="E290" s="210">
        <f t="shared" si="4"/>
        <v>2662</v>
      </c>
    </row>
    <row r="291" s="200" customFormat="1" customHeight="1" spans="1:5">
      <c r="A291" s="218">
        <v>2080804</v>
      </c>
      <c r="B291" s="219" t="s">
        <v>377</v>
      </c>
      <c r="C291" s="219">
        <v>401</v>
      </c>
      <c r="D291" s="210"/>
      <c r="E291" s="210">
        <f t="shared" si="4"/>
        <v>401</v>
      </c>
    </row>
    <row r="292" s="200" customFormat="1" customHeight="1" spans="1:5">
      <c r="A292" s="218">
        <v>2080899</v>
      </c>
      <c r="B292" s="219" t="s">
        <v>378</v>
      </c>
      <c r="C292" s="219">
        <v>498</v>
      </c>
      <c r="D292" s="210"/>
      <c r="E292" s="210">
        <f t="shared" si="4"/>
        <v>498</v>
      </c>
    </row>
    <row r="293" s="200" customFormat="1" customHeight="1" spans="1:5">
      <c r="A293" s="218">
        <v>20809</v>
      </c>
      <c r="B293" s="219" t="s">
        <v>379</v>
      </c>
      <c r="C293" s="219">
        <v>11414</v>
      </c>
      <c r="D293" s="210"/>
      <c r="E293" s="210">
        <f t="shared" si="4"/>
        <v>11414</v>
      </c>
    </row>
    <row r="294" s="200" customFormat="1" customHeight="1" spans="1:5">
      <c r="A294" s="218">
        <v>2080902</v>
      </c>
      <c r="B294" s="219" t="s">
        <v>380</v>
      </c>
      <c r="C294" s="219">
        <v>10284</v>
      </c>
      <c r="D294" s="210"/>
      <c r="E294" s="210">
        <f t="shared" si="4"/>
        <v>10284</v>
      </c>
    </row>
    <row r="295" s="200" customFormat="1" customHeight="1" spans="1:5">
      <c r="A295" s="218">
        <v>2080903</v>
      </c>
      <c r="B295" s="219" t="s">
        <v>381</v>
      </c>
      <c r="C295" s="219">
        <v>887</v>
      </c>
      <c r="D295" s="210"/>
      <c r="E295" s="210">
        <f t="shared" si="4"/>
        <v>887</v>
      </c>
    </row>
    <row r="296" s="200" customFormat="1" customHeight="1" spans="1:5">
      <c r="A296" s="218">
        <v>2080904</v>
      </c>
      <c r="B296" s="219" t="s">
        <v>382</v>
      </c>
      <c r="C296" s="219">
        <v>243</v>
      </c>
      <c r="D296" s="210"/>
      <c r="E296" s="210">
        <f t="shared" si="4"/>
        <v>243</v>
      </c>
    </row>
    <row r="297" s="200" customFormat="1" customHeight="1" spans="1:5">
      <c r="A297" s="218">
        <v>20810</v>
      </c>
      <c r="B297" s="219" t="s">
        <v>383</v>
      </c>
      <c r="C297" s="219">
        <v>2236</v>
      </c>
      <c r="D297" s="210"/>
      <c r="E297" s="210">
        <f t="shared" si="4"/>
        <v>2236</v>
      </c>
    </row>
    <row r="298" s="200" customFormat="1" customHeight="1" spans="1:5">
      <c r="A298" s="218">
        <v>2081001</v>
      </c>
      <c r="B298" s="219" t="s">
        <v>384</v>
      </c>
      <c r="C298" s="219">
        <v>267</v>
      </c>
      <c r="D298" s="210"/>
      <c r="E298" s="210">
        <f t="shared" si="4"/>
        <v>267</v>
      </c>
    </row>
    <row r="299" s="200" customFormat="1" customHeight="1" spans="1:5">
      <c r="A299" s="218">
        <v>2081004</v>
      </c>
      <c r="B299" s="219" t="s">
        <v>385</v>
      </c>
      <c r="C299" s="219">
        <v>401</v>
      </c>
      <c r="D299" s="210"/>
      <c r="E299" s="210">
        <f t="shared" si="4"/>
        <v>401</v>
      </c>
    </row>
    <row r="300" s="200" customFormat="1" customHeight="1" spans="1:5">
      <c r="A300" s="218">
        <v>2081005</v>
      </c>
      <c r="B300" s="219" t="s">
        <v>386</v>
      </c>
      <c r="C300" s="219">
        <v>1568</v>
      </c>
      <c r="D300" s="210"/>
      <c r="E300" s="210">
        <f t="shared" si="4"/>
        <v>1568</v>
      </c>
    </row>
    <row r="301" s="200" customFormat="1" customHeight="1" spans="1:5">
      <c r="A301" s="218">
        <v>20811</v>
      </c>
      <c r="B301" s="219" t="s">
        <v>387</v>
      </c>
      <c r="C301" s="219">
        <v>1859</v>
      </c>
      <c r="D301" s="210"/>
      <c r="E301" s="210">
        <f t="shared" si="4"/>
        <v>1859</v>
      </c>
    </row>
    <row r="302" s="200" customFormat="1" customHeight="1" spans="1:5">
      <c r="A302" s="218">
        <v>2081101</v>
      </c>
      <c r="B302" s="219" t="s">
        <v>163</v>
      </c>
      <c r="C302" s="219">
        <v>231</v>
      </c>
      <c r="D302" s="210"/>
      <c r="E302" s="210">
        <f t="shared" si="4"/>
        <v>231</v>
      </c>
    </row>
    <row r="303" s="200" customFormat="1" customHeight="1" spans="1:5">
      <c r="A303" s="218">
        <v>2081102</v>
      </c>
      <c r="B303" s="219" t="s">
        <v>164</v>
      </c>
      <c r="C303" s="219">
        <v>12</v>
      </c>
      <c r="D303" s="210"/>
      <c r="E303" s="210">
        <f t="shared" si="4"/>
        <v>12</v>
      </c>
    </row>
    <row r="304" s="200" customFormat="1" customHeight="1" spans="1:5">
      <c r="A304" s="218">
        <v>2081104</v>
      </c>
      <c r="B304" s="219" t="s">
        <v>388</v>
      </c>
      <c r="C304" s="219">
        <v>498</v>
      </c>
      <c r="D304" s="210"/>
      <c r="E304" s="210">
        <f t="shared" si="4"/>
        <v>498</v>
      </c>
    </row>
    <row r="305" s="200" customFormat="1" customHeight="1" spans="1:5">
      <c r="A305" s="218">
        <v>2081105</v>
      </c>
      <c r="B305" s="219" t="s">
        <v>389</v>
      </c>
      <c r="C305" s="219">
        <v>644</v>
      </c>
      <c r="D305" s="210"/>
      <c r="E305" s="210">
        <f t="shared" si="4"/>
        <v>644</v>
      </c>
    </row>
    <row r="306" s="200" customFormat="1" customHeight="1" spans="1:5">
      <c r="A306" s="218">
        <v>2081199</v>
      </c>
      <c r="B306" s="219" t="s">
        <v>390</v>
      </c>
      <c r="C306" s="219">
        <v>474</v>
      </c>
      <c r="D306" s="210"/>
      <c r="E306" s="210">
        <f t="shared" si="4"/>
        <v>474</v>
      </c>
    </row>
    <row r="307" s="200" customFormat="1" customHeight="1" spans="1:5">
      <c r="A307" s="218">
        <v>20815</v>
      </c>
      <c r="B307" s="219" t="s">
        <v>391</v>
      </c>
      <c r="C307" s="219">
        <v>705</v>
      </c>
      <c r="D307" s="210"/>
      <c r="E307" s="210">
        <f t="shared" si="4"/>
        <v>705</v>
      </c>
    </row>
    <row r="308" s="200" customFormat="1" customHeight="1" spans="1:5">
      <c r="A308" s="218">
        <v>2081501</v>
      </c>
      <c r="B308" s="219" t="s">
        <v>392</v>
      </c>
      <c r="C308" s="219">
        <v>36</v>
      </c>
      <c r="D308" s="210"/>
      <c r="E308" s="210">
        <f t="shared" si="4"/>
        <v>36</v>
      </c>
    </row>
    <row r="309" s="200" customFormat="1" customHeight="1" spans="1:5">
      <c r="A309" s="218">
        <v>2081502</v>
      </c>
      <c r="B309" s="219" t="s">
        <v>393</v>
      </c>
      <c r="C309" s="219">
        <v>134</v>
      </c>
      <c r="D309" s="210"/>
      <c r="E309" s="210">
        <f t="shared" si="4"/>
        <v>134</v>
      </c>
    </row>
    <row r="310" s="200" customFormat="1" customHeight="1" spans="1:5">
      <c r="A310" s="218">
        <v>2081599</v>
      </c>
      <c r="B310" s="219" t="s">
        <v>394</v>
      </c>
      <c r="C310" s="219">
        <v>535</v>
      </c>
      <c r="D310" s="210"/>
      <c r="E310" s="210">
        <f t="shared" si="4"/>
        <v>535</v>
      </c>
    </row>
    <row r="311" s="200" customFormat="1" customHeight="1" spans="1:5">
      <c r="A311" s="218">
        <v>20816</v>
      </c>
      <c r="B311" s="219" t="s">
        <v>395</v>
      </c>
      <c r="C311" s="219">
        <v>182</v>
      </c>
      <c r="D311" s="210"/>
      <c r="E311" s="210">
        <f t="shared" si="4"/>
        <v>182</v>
      </c>
    </row>
    <row r="312" s="200" customFormat="1" customHeight="1" spans="1:5">
      <c r="A312" s="218">
        <v>2081601</v>
      </c>
      <c r="B312" s="219" t="s">
        <v>163</v>
      </c>
      <c r="C312" s="219">
        <v>97</v>
      </c>
      <c r="D312" s="210"/>
      <c r="E312" s="210">
        <f t="shared" si="4"/>
        <v>97</v>
      </c>
    </row>
    <row r="313" s="200" customFormat="1" customHeight="1" spans="1:5">
      <c r="A313" s="218">
        <v>2081602</v>
      </c>
      <c r="B313" s="219" t="s">
        <v>164</v>
      </c>
      <c r="C313" s="219">
        <v>85</v>
      </c>
      <c r="D313" s="210"/>
      <c r="E313" s="210">
        <f t="shared" si="4"/>
        <v>85</v>
      </c>
    </row>
    <row r="314" s="200" customFormat="1" customHeight="1" spans="1:5">
      <c r="A314" s="218">
        <v>20819</v>
      </c>
      <c r="B314" s="219" t="s">
        <v>396</v>
      </c>
      <c r="C314" s="219">
        <v>10503</v>
      </c>
      <c r="D314" s="210"/>
      <c r="E314" s="210">
        <f t="shared" si="4"/>
        <v>10503</v>
      </c>
    </row>
    <row r="315" s="200" customFormat="1" customHeight="1" spans="1:5">
      <c r="A315" s="218">
        <v>2081902</v>
      </c>
      <c r="B315" s="219" t="s">
        <v>397</v>
      </c>
      <c r="C315" s="219">
        <v>10503</v>
      </c>
      <c r="D315" s="210"/>
      <c r="E315" s="210">
        <f t="shared" si="4"/>
        <v>10503</v>
      </c>
    </row>
    <row r="316" s="200" customFormat="1" customHeight="1" spans="1:5">
      <c r="A316" s="218">
        <v>20820</v>
      </c>
      <c r="B316" s="219" t="s">
        <v>398</v>
      </c>
      <c r="C316" s="219">
        <v>2748</v>
      </c>
      <c r="D316" s="210"/>
      <c r="E316" s="210">
        <f t="shared" si="4"/>
        <v>2748</v>
      </c>
    </row>
    <row r="317" s="200" customFormat="1" customHeight="1" spans="1:5">
      <c r="A317" s="218">
        <v>2082001</v>
      </c>
      <c r="B317" s="219" t="s">
        <v>399</v>
      </c>
      <c r="C317" s="219">
        <v>827</v>
      </c>
      <c r="D317" s="210"/>
      <c r="E317" s="210">
        <f t="shared" si="4"/>
        <v>827</v>
      </c>
    </row>
    <row r="318" s="200" customFormat="1" customHeight="1" spans="1:5">
      <c r="A318" s="218">
        <v>2082002</v>
      </c>
      <c r="B318" s="219" t="s">
        <v>400</v>
      </c>
      <c r="C318" s="219">
        <v>1921</v>
      </c>
      <c r="D318" s="210"/>
      <c r="E318" s="210">
        <f t="shared" si="4"/>
        <v>1921</v>
      </c>
    </row>
    <row r="319" s="200" customFormat="1" customHeight="1" spans="1:5">
      <c r="A319" s="218">
        <v>20821</v>
      </c>
      <c r="B319" s="219" t="s">
        <v>401</v>
      </c>
      <c r="C319" s="219">
        <v>1094</v>
      </c>
      <c r="D319" s="210"/>
      <c r="E319" s="210">
        <f t="shared" si="4"/>
        <v>1094</v>
      </c>
    </row>
    <row r="320" s="200" customFormat="1" customHeight="1" spans="1:5">
      <c r="A320" s="218">
        <v>2082102</v>
      </c>
      <c r="B320" s="219" t="s">
        <v>402</v>
      </c>
      <c r="C320" s="219">
        <v>1094</v>
      </c>
      <c r="D320" s="210"/>
      <c r="E320" s="210">
        <f t="shared" si="4"/>
        <v>1094</v>
      </c>
    </row>
    <row r="321" s="200" customFormat="1" customHeight="1" spans="1:5">
      <c r="A321" s="218">
        <v>20899</v>
      </c>
      <c r="B321" s="219" t="s">
        <v>403</v>
      </c>
      <c r="C321" s="219">
        <v>20908</v>
      </c>
      <c r="D321" s="210"/>
      <c r="E321" s="210">
        <f t="shared" si="4"/>
        <v>20908</v>
      </c>
    </row>
    <row r="322" s="200" customFormat="1" customHeight="1" spans="1:5">
      <c r="A322" s="218">
        <v>2089901</v>
      </c>
      <c r="B322" s="219" t="s">
        <v>404</v>
      </c>
      <c r="C322" s="219">
        <v>20908</v>
      </c>
      <c r="D322" s="210"/>
      <c r="E322" s="210">
        <f t="shared" si="4"/>
        <v>20908</v>
      </c>
    </row>
    <row r="323" s="200" customFormat="1" customHeight="1" spans="1:5">
      <c r="A323" s="218">
        <v>210</v>
      </c>
      <c r="B323" s="219" t="s">
        <v>405</v>
      </c>
      <c r="C323" s="219">
        <v>95969</v>
      </c>
      <c r="D323" s="210"/>
      <c r="E323" s="210">
        <f t="shared" si="4"/>
        <v>95969</v>
      </c>
    </row>
    <row r="324" s="200" customFormat="1" customHeight="1" spans="1:5">
      <c r="A324" s="218">
        <v>21001</v>
      </c>
      <c r="B324" s="219" t="s">
        <v>406</v>
      </c>
      <c r="C324" s="219">
        <v>1765</v>
      </c>
      <c r="D324" s="210"/>
      <c r="E324" s="210">
        <f t="shared" si="4"/>
        <v>1765</v>
      </c>
    </row>
    <row r="325" s="200" customFormat="1" customHeight="1" spans="1:5">
      <c r="A325" s="218">
        <v>2100101</v>
      </c>
      <c r="B325" s="219" t="s">
        <v>163</v>
      </c>
      <c r="C325" s="219">
        <v>1497</v>
      </c>
      <c r="D325" s="210"/>
      <c r="E325" s="210">
        <f t="shared" ref="E325:E388" si="5">D325+C325</f>
        <v>1497</v>
      </c>
    </row>
    <row r="326" s="200" customFormat="1" customHeight="1" spans="1:5">
      <c r="A326" s="218">
        <v>2100102</v>
      </c>
      <c r="B326" s="219" t="s">
        <v>164</v>
      </c>
      <c r="C326" s="219">
        <v>134</v>
      </c>
      <c r="D326" s="210"/>
      <c r="E326" s="210">
        <f t="shared" si="5"/>
        <v>134</v>
      </c>
    </row>
    <row r="327" s="200" customFormat="1" customHeight="1" spans="1:5">
      <c r="A327" s="218">
        <v>2100199</v>
      </c>
      <c r="B327" s="219" t="s">
        <v>407</v>
      </c>
      <c r="C327" s="219">
        <v>134</v>
      </c>
      <c r="D327" s="210"/>
      <c r="E327" s="210">
        <f t="shared" si="5"/>
        <v>134</v>
      </c>
    </row>
    <row r="328" s="200" customFormat="1" customHeight="1" spans="1:5">
      <c r="A328" s="218">
        <v>21002</v>
      </c>
      <c r="B328" s="219" t="s">
        <v>408</v>
      </c>
      <c r="C328" s="219">
        <v>11910</v>
      </c>
      <c r="D328" s="210"/>
      <c r="E328" s="210">
        <f t="shared" si="5"/>
        <v>11910</v>
      </c>
    </row>
    <row r="329" s="200" customFormat="1" customHeight="1" spans="1:5">
      <c r="A329" s="218">
        <v>2100201</v>
      </c>
      <c r="B329" s="219" t="s">
        <v>409</v>
      </c>
      <c r="C329" s="219">
        <v>8685</v>
      </c>
      <c r="D329" s="210"/>
      <c r="E329" s="210">
        <f t="shared" si="5"/>
        <v>8685</v>
      </c>
    </row>
    <row r="330" s="200" customFormat="1" customHeight="1" spans="1:5">
      <c r="A330" s="218">
        <v>2100202</v>
      </c>
      <c r="B330" s="219" t="s">
        <v>410</v>
      </c>
      <c r="C330" s="219">
        <v>2937</v>
      </c>
      <c r="D330" s="210"/>
      <c r="E330" s="210">
        <f t="shared" si="5"/>
        <v>2937</v>
      </c>
    </row>
    <row r="331" s="200" customFormat="1" customHeight="1" spans="1:5">
      <c r="A331" s="218">
        <v>2100299</v>
      </c>
      <c r="B331" s="219" t="s">
        <v>411</v>
      </c>
      <c r="C331" s="219">
        <v>288</v>
      </c>
      <c r="D331" s="210"/>
      <c r="E331" s="210">
        <f t="shared" si="5"/>
        <v>288</v>
      </c>
    </row>
    <row r="332" s="200" customFormat="1" customHeight="1" spans="1:5">
      <c r="A332" s="218">
        <v>21003</v>
      </c>
      <c r="B332" s="219" t="s">
        <v>412</v>
      </c>
      <c r="C332" s="219">
        <v>1046</v>
      </c>
      <c r="D332" s="210"/>
      <c r="E332" s="210">
        <f t="shared" si="5"/>
        <v>1046</v>
      </c>
    </row>
    <row r="333" s="200" customFormat="1" customHeight="1" spans="1:5">
      <c r="A333" s="218">
        <v>2100399</v>
      </c>
      <c r="B333" s="219" t="s">
        <v>413</v>
      </c>
      <c r="C333" s="219">
        <v>1046</v>
      </c>
      <c r="D333" s="210"/>
      <c r="E333" s="210">
        <f t="shared" si="5"/>
        <v>1046</v>
      </c>
    </row>
    <row r="334" s="200" customFormat="1" customHeight="1" spans="1:5">
      <c r="A334" s="218">
        <v>21004</v>
      </c>
      <c r="B334" s="219" t="s">
        <v>414</v>
      </c>
      <c r="C334" s="219">
        <v>15240</v>
      </c>
      <c r="D334" s="210"/>
      <c r="E334" s="210">
        <f t="shared" si="5"/>
        <v>15240</v>
      </c>
    </row>
    <row r="335" s="200" customFormat="1" customHeight="1" spans="1:5">
      <c r="A335" s="218">
        <v>2100401</v>
      </c>
      <c r="B335" s="219" t="s">
        <v>415</v>
      </c>
      <c r="C335" s="219">
        <v>5066</v>
      </c>
      <c r="D335" s="210"/>
      <c r="E335" s="210">
        <f t="shared" si="5"/>
        <v>5066</v>
      </c>
    </row>
    <row r="336" s="200" customFormat="1" customHeight="1" spans="1:5">
      <c r="A336" s="218">
        <v>2100402</v>
      </c>
      <c r="B336" s="219" t="s">
        <v>416</v>
      </c>
      <c r="C336" s="219">
        <v>96</v>
      </c>
      <c r="D336" s="210"/>
      <c r="E336" s="210">
        <f t="shared" si="5"/>
        <v>96</v>
      </c>
    </row>
    <row r="337" s="200" customFormat="1" customHeight="1" spans="1:5">
      <c r="A337" s="218">
        <v>2100403</v>
      </c>
      <c r="B337" s="219" t="s">
        <v>417</v>
      </c>
      <c r="C337" s="219">
        <v>2313</v>
      </c>
      <c r="D337" s="210"/>
      <c r="E337" s="210">
        <f t="shared" si="5"/>
        <v>2313</v>
      </c>
    </row>
    <row r="338" s="200" customFormat="1" customHeight="1" spans="1:5">
      <c r="A338" s="218">
        <v>2100405</v>
      </c>
      <c r="B338" s="219" t="s">
        <v>418</v>
      </c>
      <c r="C338" s="219">
        <v>2083</v>
      </c>
      <c r="D338" s="210"/>
      <c r="E338" s="210">
        <f t="shared" si="5"/>
        <v>2083</v>
      </c>
    </row>
    <row r="339" s="200" customFormat="1" customHeight="1" spans="1:5">
      <c r="A339" s="218">
        <v>2100408</v>
      </c>
      <c r="B339" s="219" t="s">
        <v>419</v>
      </c>
      <c r="C339" s="219">
        <v>29</v>
      </c>
      <c r="D339" s="210"/>
      <c r="E339" s="210">
        <f t="shared" si="5"/>
        <v>29</v>
      </c>
    </row>
    <row r="340" s="200" customFormat="1" customHeight="1" spans="1:5">
      <c r="A340" s="218">
        <v>2100409</v>
      </c>
      <c r="B340" s="219" t="s">
        <v>420</v>
      </c>
      <c r="C340" s="219">
        <v>4760</v>
      </c>
      <c r="D340" s="210"/>
      <c r="E340" s="210">
        <f t="shared" si="5"/>
        <v>4760</v>
      </c>
    </row>
    <row r="341" s="200" customFormat="1" customHeight="1" spans="1:5">
      <c r="A341" s="218">
        <v>2100410</v>
      </c>
      <c r="B341" s="219" t="s">
        <v>421</v>
      </c>
      <c r="C341" s="219">
        <v>10</v>
      </c>
      <c r="D341" s="210"/>
      <c r="E341" s="210">
        <f t="shared" si="5"/>
        <v>10</v>
      </c>
    </row>
    <row r="342" s="200" customFormat="1" customHeight="1" spans="1:5">
      <c r="A342" s="218">
        <v>2100499</v>
      </c>
      <c r="B342" s="219" t="s">
        <v>422</v>
      </c>
      <c r="C342" s="219">
        <v>883</v>
      </c>
      <c r="D342" s="210"/>
      <c r="E342" s="210">
        <f t="shared" si="5"/>
        <v>883</v>
      </c>
    </row>
    <row r="343" s="200" customFormat="1" customHeight="1" spans="1:5">
      <c r="A343" s="218">
        <v>21005</v>
      </c>
      <c r="B343" s="219" t="s">
        <v>423</v>
      </c>
      <c r="C343" s="219">
        <v>61209</v>
      </c>
      <c r="D343" s="210"/>
      <c r="E343" s="210">
        <f t="shared" si="5"/>
        <v>61209</v>
      </c>
    </row>
    <row r="344" s="200" customFormat="1" customHeight="1" spans="1:5">
      <c r="A344" s="218">
        <v>2100501</v>
      </c>
      <c r="B344" s="219" t="s">
        <v>424</v>
      </c>
      <c r="C344" s="219">
        <v>3177</v>
      </c>
      <c r="D344" s="210"/>
      <c r="E344" s="210">
        <f t="shared" si="5"/>
        <v>3177</v>
      </c>
    </row>
    <row r="345" s="200" customFormat="1" customHeight="1" spans="1:5">
      <c r="A345" s="218">
        <v>2100502</v>
      </c>
      <c r="B345" s="219" t="s">
        <v>425</v>
      </c>
      <c r="C345" s="219">
        <v>4069</v>
      </c>
      <c r="D345" s="210"/>
      <c r="E345" s="210">
        <f t="shared" si="5"/>
        <v>4069</v>
      </c>
    </row>
    <row r="346" s="200" customFormat="1" customHeight="1" spans="1:5">
      <c r="A346" s="218">
        <v>2100503</v>
      </c>
      <c r="B346" s="219" t="s">
        <v>426</v>
      </c>
      <c r="C346" s="219">
        <v>24836</v>
      </c>
      <c r="D346" s="210"/>
      <c r="E346" s="210">
        <f t="shared" si="5"/>
        <v>24836</v>
      </c>
    </row>
    <row r="347" s="200" customFormat="1" customHeight="1" spans="1:5">
      <c r="A347" s="218">
        <v>2100508</v>
      </c>
      <c r="B347" s="219" t="s">
        <v>427</v>
      </c>
      <c r="C347" s="219">
        <v>19482</v>
      </c>
      <c r="D347" s="210"/>
      <c r="E347" s="210">
        <f t="shared" si="5"/>
        <v>19482</v>
      </c>
    </row>
    <row r="348" s="200" customFormat="1" customHeight="1" spans="1:5">
      <c r="A348" s="218">
        <v>2100509</v>
      </c>
      <c r="B348" s="219" t="s">
        <v>428</v>
      </c>
      <c r="C348" s="219">
        <v>4213</v>
      </c>
      <c r="D348" s="210"/>
      <c r="E348" s="210">
        <f t="shared" si="5"/>
        <v>4213</v>
      </c>
    </row>
    <row r="349" s="200" customFormat="1" customHeight="1" spans="1:5">
      <c r="A349" s="218">
        <v>2100510</v>
      </c>
      <c r="B349" s="219" t="s">
        <v>429</v>
      </c>
      <c r="C349" s="219">
        <v>106</v>
      </c>
      <c r="D349" s="210"/>
      <c r="E349" s="210">
        <f t="shared" si="5"/>
        <v>106</v>
      </c>
    </row>
    <row r="350" s="200" customFormat="1" customHeight="1" spans="1:5">
      <c r="A350" s="218">
        <v>2100599</v>
      </c>
      <c r="B350" s="219" t="s">
        <v>430</v>
      </c>
      <c r="C350" s="219">
        <v>5326</v>
      </c>
      <c r="D350" s="210"/>
      <c r="E350" s="210">
        <f t="shared" si="5"/>
        <v>5326</v>
      </c>
    </row>
    <row r="351" s="200" customFormat="1" customHeight="1" spans="1:5">
      <c r="A351" s="218">
        <v>21006</v>
      </c>
      <c r="B351" s="219" t="s">
        <v>431</v>
      </c>
      <c r="C351" s="219">
        <v>298</v>
      </c>
      <c r="D351" s="210"/>
      <c r="E351" s="210">
        <f t="shared" si="5"/>
        <v>298</v>
      </c>
    </row>
    <row r="352" s="200" customFormat="1" customHeight="1" spans="1:5">
      <c r="A352" s="218">
        <v>2100601</v>
      </c>
      <c r="B352" s="219" t="s">
        <v>432</v>
      </c>
      <c r="C352" s="219">
        <v>298</v>
      </c>
      <c r="D352" s="210"/>
      <c r="E352" s="210">
        <f t="shared" si="5"/>
        <v>298</v>
      </c>
    </row>
    <row r="353" s="200" customFormat="1" customHeight="1" spans="1:5">
      <c r="A353" s="218">
        <v>21007</v>
      </c>
      <c r="B353" s="219" t="s">
        <v>433</v>
      </c>
      <c r="C353" s="219">
        <v>2198</v>
      </c>
      <c r="D353" s="210"/>
      <c r="E353" s="210">
        <f t="shared" si="5"/>
        <v>2198</v>
      </c>
    </row>
    <row r="354" s="200" customFormat="1" customHeight="1" spans="1:5">
      <c r="A354" s="218">
        <v>2100717</v>
      </c>
      <c r="B354" s="219" t="s">
        <v>434</v>
      </c>
      <c r="C354" s="219">
        <v>115</v>
      </c>
      <c r="D354" s="210"/>
      <c r="E354" s="210">
        <f t="shared" si="5"/>
        <v>115</v>
      </c>
    </row>
    <row r="355" s="200" customFormat="1" customHeight="1" spans="1:5">
      <c r="A355" s="218">
        <v>2100799</v>
      </c>
      <c r="B355" s="219" t="s">
        <v>435</v>
      </c>
      <c r="C355" s="219">
        <v>2083</v>
      </c>
      <c r="D355" s="210"/>
      <c r="E355" s="210">
        <f t="shared" si="5"/>
        <v>2083</v>
      </c>
    </row>
    <row r="356" s="200" customFormat="1" customHeight="1" spans="1:5">
      <c r="A356" s="218">
        <v>21099</v>
      </c>
      <c r="B356" s="219" t="s">
        <v>436</v>
      </c>
      <c r="C356" s="219">
        <v>2303</v>
      </c>
      <c r="D356" s="210"/>
      <c r="E356" s="210">
        <f t="shared" si="5"/>
        <v>2303</v>
      </c>
    </row>
    <row r="357" s="200" customFormat="1" customHeight="1" spans="1:5">
      <c r="A357" s="218">
        <v>2109901</v>
      </c>
      <c r="B357" s="219" t="s">
        <v>437</v>
      </c>
      <c r="C357" s="219">
        <v>2303</v>
      </c>
      <c r="D357" s="210"/>
      <c r="E357" s="210">
        <f t="shared" si="5"/>
        <v>2303</v>
      </c>
    </row>
    <row r="358" s="200" customFormat="1" customHeight="1" spans="1:5">
      <c r="A358" s="218">
        <v>211</v>
      </c>
      <c r="B358" s="219" t="s">
        <v>438</v>
      </c>
      <c r="C358" s="219">
        <v>52302</v>
      </c>
      <c r="D358" s="210"/>
      <c r="E358" s="210">
        <f t="shared" si="5"/>
        <v>52302</v>
      </c>
    </row>
    <row r="359" s="200" customFormat="1" customHeight="1" spans="1:5">
      <c r="A359" s="218">
        <v>21101</v>
      </c>
      <c r="B359" s="219" t="s">
        <v>439</v>
      </c>
      <c r="C359" s="219">
        <v>241</v>
      </c>
      <c r="D359" s="210"/>
      <c r="E359" s="210">
        <f t="shared" si="5"/>
        <v>241</v>
      </c>
    </row>
    <row r="360" s="200" customFormat="1" customHeight="1" spans="1:5">
      <c r="A360" s="218">
        <v>2110101</v>
      </c>
      <c r="B360" s="219" t="s">
        <v>163</v>
      </c>
      <c r="C360" s="219">
        <v>126</v>
      </c>
      <c r="D360" s="210"/>
      <c r="E360" s="210">
        <f t="shared" si="5"/>
        <v>126</v>
      </c>
    </row>
    <row r="361" s="200" customFormat="1" customHeight="1" spans="1:5">
      <c r="A361" s="218">
        <v>2110102</v>
      </c>
      <c r="B361" s="219" t="s">
        <v>164</v>
      </c>
      <c r="C361" s="219">
        <v>5</v>
      </c>
      <c r="D361" s="210"/>
      <c r="E361" s="210">
        <f t="shared" si="5"/>
        <v>5</v>
      </c>
    </row>
    <row r="362" s="200" customFormat="1" customHeight="1" spans="1:5">
      <c r="A362" s="218">
        <v>2110199</v>
      </c>
      <c r="B362" s="219" t="s">
        <v>440</v>
      </c>
      <c r="C362" s="219">
        <v>110</v>
      </c>
      <c r="D362" s="210"/>
      <c r="E362" s="210">
        <f t="shared" si="5"/>
        <v>110</v>
      </c>
    </row>
    <row r="363" s="200" customFormat="1" customHeight="1" spans="1:5">
      <c r="A363" s="218">
        <v>21102</v>
      </c>
      <c r="B363" s="219" t="s">
        <v>441</v>
      </c>
      <c r="C363" s="219">
        <v>842</v>
      </c>
      <c r="D363" s="210"/>
      <c r="E363" s="210">
        <f t="shared" si="5"/>
        <v>842</v>
      </c>
    </row>
    <row r="364" s="200" customFormat="1" customHeight="1" spans="1:5">
      <c r="A364" s="218">
        <v>2110299</v>
      </c>
      <c r="B364" s="219" t="s">
        <v>442</v>
      </c>
      <c r="C364" s="219">
        <v>842</v>
      </c>
      <c r="D364" s="210"/>
      <c r="E364" s="210">
        <f t="shared" si="5"/>
        <v>842</v>
      </c>
    </row>
    <row r="365" s="200" customFormat="1" customHeight="1" spans="1:5">
      <c r="A365" s="218">
        <v>21103</v>
      </c>
      <c r="B365" s="219" t="s">
        <v>443</v>
      </c>
      <c r="C365" s="219">
        <v>2976</v>
      </c>
      <c r="D365" s="210"/>
      <c r="E365" s="210">
        <f t="shared" si="5"/>
        <v>2976</v>
      </c>
    </row>
    <row r="366" s="200" customFormat="1" customHeight="1" spans="1:5">
      <c r="A366" s="218">
        <v>2110301</v>
      </c>
      <c r="B366" s="219" t="s">
        <v>444</v>
      </c>
      <c r="C366" s="219">
        <v>2552</v>
      </c>
      <c r="D366" s="210"/>
      <c r="E366" s="210">
        <f t="shared" si="5"/>
        <v>2552</v>
      </c>
    </row>
    <row r="367" s="200" customFormat="1" customHeight="1" spans="1:5">
      <c r="A367" s="218">
        <v>2110302</v>
      </c>
      <c r="B367" s="219" t="s">
        <v>445</v>
      </c>
      <c r="C367" s="219">
        <v>424</v>
      </c>
      <c r="D367" s="210"/>
      <c r="E367" s="210">
        <f t="shared" si="5"/>
        <v>424</v>
      </c>
    </row>
    <row r="368" s="200" customFormat="1" customHeight="1" spans="1:5">
      <c r="A368" s="218">
        <v>21104</v>
      </c>
      <c r="B368" s="219" t="s">
        <v>446</v>
      </c>
      <c r="C368" s="219">
        <v>73</v>
      </c>
      <c r="D368" s="210"/>
      <c r="E368" s="210">
        <f t="shared" si="5"/>
        <v>73</v>
      </c>
    </row>
    <row r="369" s="200" customFormat="1" customHeight="1" spans="1:5">
      <c r="A369" s="218">
        <v>2110402</v>
      </c>
      <c r="B369" s="219" t="s">
        <v>447</v>
      </c>
      <c r="C369" s="219">
        <v>73</v>
      </c>
      <c r="D369" s="210"/>
      <c r="E369" s="210">
        <f t="shared" si="5"/>
        <v>73</v>
      </c>
    </row>
    <row r="370" s="200" customFormat="1" customHeight="1" spans="1:5">
      <c r="A370" s="218">
        <v>21110</v>
      </c>
      <c r="B370" s="219" t="s">
        <v>448</v>
      </c>
      <c r="C370" s="219">
        <v>214</v>
      </c>
      <c r="D370" s="210"/>
      <c r="E370" s="210">
        <f t="shared" si="5"/>
        <v>214</v>
      </c>
    </row>
    <row r="371" s="200" customFormat="1" customHeight="1" spans="1:5">
      <c r="A371" s="218">
        <v>2111001</v>
      </c>
      <c r="B371" s="219" t="s">
        <v>449</v>
      </c>
      <c r="C371" s="219">
        <v>214</v>
      </c>
      <c r="D371" s="210"/>
      <c r="E371" s="210">
        <f t="shared" si="5"/>
        <v>214</v>
      </c>
    </row>
    <row r="372" s="200" customFormat="1" customHeight="1" spans="1:5">
      <c r="A372" s="218">
        <v>21111</v>
      </c>
      <c r="B372" s="219" t="s">
        <v>450</v>
      </c>
      <c r="C372" s="219">
        <v>241</v>
      </c>
      <c r="D372" s="210"/>
      <c r="E372" s="210">
        <f t="shared" si="5"/>
        <v>241</v>
      </c>
    </row>
    <row r="373" s="200" customFormat="1" customHeight="1" spans="1:5">
      <c r="A373" s="218">
        <v>2111101</v>
      </c>
      <c r="B373" s="219" t="s">
        <v>451</v>
      </c>
      <c r="C373" s="219">
        <v>157</v>
      </c>
      <c r="D373" s="210"/>
      <c r="E373" s="210">
        <f t="shared" si="5"/>
        <v>157</v>
      </c>
    </row>
    <row r="374" s="200" customFormat="1" customHeight="1" spans="1:5">
      <c r="A374" s="218">
        <v>2111103</v>
      </c>
      <c r="B374" s="219" t="s">
        <v>452</v>
      </c>
      <c r="C374" s="219">
        <v>84</v>
      </c>
      <c r="D374" s="210"/>
      <c r="E374" s="210">
        <f t="shared" si="5"/>
        <v>84</v>
      </c>
    </row>
    <row r="375" s="200" customFormat="1" customHeight="1" spans="1:5">
      <c r="A375" s="218">
        <v>21112</v>
      </c>
      <c r="B375" s="219" t="s">
        <v>453</v>
      </c>
      <c r="C375" s="219">
        <v>889</v>
      </c>
      <c r="D375" s="210"/>
      <c r="E375" s="210">
        <f t="shared" si="5"/>
        <v>889</v>
      </c>
    </row>
    <row r="376" s="200" customFormat="1" customHeight="1" spans="1:5">
      <c r="A376" s="218">
        <v>2111201</v>
      </c>
      <c r="B376" s="219" t="s">
        <v>454</v>
      </c>
      <c r="C376" s="219">
        <v>889</v>
      </c>
      <c r="D376" s="210"/>
      <c r="E376" s="210">
        <f t="shared" si="5"/>
        <v>889</v>
      </c>
    </row>
    <row r="377" s="200" customFormat="1" customHeight="1" spans="1:5">
      <c r="A377" s="218">
        <v>21114</v>
      </c>
      <c r="B377" s="219" t="s">
        <v>455</v>
      </c>
      <c r="C377" s="219">
        <v>591</v>
      </c>
      <c r="D377" s="210"/>
      <c r="E377" s="210">
        <f t="shared" si="5"/>
        <v>591</v>
      </c>
    </row>
    <row r="378" s="200" customFormat="1" customHeight="1" spans="1:5">
      <c r="A378" s="218">
        <v>2111405</v>
      </c>
      <c r="B378" s="219" t="s">
        <v>456</v>
      </c>
      <c r="C378" s="219">
        <v>507</v>
      </c>
      <c r="D378" s="210"/>
      <c r="E378" s="210">
        <f t="shared" si="5"/>
        <v>507</v>
      </c>
    </row>
    <row r="379" s="200" customFormat="1" customHeight="1" spans="1:5">
      <c r="A379" s="218">
        <v>2111499</v>
      </c>
      <c r="B379" s="219" t="s">
        <v>457</v>
      </c>
      <c r="C379" s="219">
        <v>84</v>
      </c>
      <c r="D379" s="210"/>
      <c r="E379" s="210">
        <f t="shared" si="5"/>
        <v>84</v>
      </c>
    </row>
    <row r="380" s="200" customFormat="1" customHeight="1" spans="1:5">
      <c r="A380" s="218">
        <v>21199</v>
      </c>
      <c r="B380" s="219" t="s">
        <v>458</v>
      </c>
      <c r="C380" s="219">
        <v>46235</v>
      </c>
      <c r="D380" s="210"/>
      <c r="E380" s="210">
        <f t="shared" si="5"/>
        <v>46235</v>
      </c>
    </row>
    <row r="381" s="200" customFormat="1" customHeight="1" spans="1:5">
      <c r="A381" s="218">
        <v>2119901</v>
      </c>
      <c r="B381" s="219" t="s">
        <v>459</v>
      </c>
      <c r="C381" s="219">
        <v>46235</v>
      </c>
      <c r="D381" s="210"/>
      <c r="E381" s="210">
        <f t="shared" si="5"/>
        <v>46235</v>
      </c>
    </row>
    <row r="382" s="200" customFormat="1" customHeight="1" spans="1:5">
      <c r="A382" s="218">
        <v>212</v>
      </c>
      <c r="B382" s="219" t="s">
        <v>460</v>
      </c>
      <c r="C382" s="219">
        <v>101618</v>
      </c>
      <c r="D382" s="210">
        <v>24000</v>
      </c>
      <c r="E382" s="210">
        <f t="shared" si="5"/>
        <v>125618</v>
      </c>
    </row>
    <row r="383" s="200" customFormat="1" customHeight="1" spans="1:5">
      <c r="A383" s="218">
        <v>21201</v>
      </c>
      <c r="B383" s="219" t="s">
        <v>461</v>
      </c>
      <c r="C383" s="219">
        <v>11158</v>
      </c>
      <c r="D383" s="210"/>
      <c r="E383" s="210">
        <f t="shared" si="5"/>
        <v>11158</v>
      </c>
    </row>
    <row r="384" s="200" customFormat="1" customHeight="1" spans="1:5">
      <c r="A384" s="218">
        <v>2120101</v>
      </c>
      <c r="B384" s="219" t="s">
        <v>163</v>
      </c>
      <c r="C384" s="219">
        <v>2703</v>
      </c>
      <c r="D384" s="210"/>
      <c r="E384" s="210">
        <f t="shared" si="5"/>
        <v>2703</v>
      </c>
    </row>
    <row r="385" s="200" customFormat="1" customHeight="1" spans="1:5">
      <c r="A385" s="218">
        <v>2120102</v>
      </c>
      <c r="B385" s="219" t="s">
        <v>164</v>
      </c>
      <c r="C385" s="219">
        <v>4371</v>
      </c>
      <c r="D385" s="210"/>
      <c r="E385" s="210">
        <f t="shared" si="5"/>
        <v>4371</v>
      </c>
    </row>
    <row r="386" s="200" customFormat="1" customHeight="1" spans="1:5">
      <c r="A386" s="218">
        <v>2120104</v>
      </c>
      <c r="B386" s="219" t="s">
        <v>462</v>
      </c>
      <c r="C386" s="219">
        <v>2794</v>
      </c>
      <c r="D386" s="210"/>
      <c r="E386" s="210">
        <f t="shared" si="5"/>
        <v>2794</v>
      </c>
    </row>
    <row r="387" s="200" customFormat="1" customHeight="1" spans="1:5">
      <c r="A387" s="218">
        <v>2120105</v>
      </c>
      <c r="B387" s="219" t="s">
        <v>463</v>
      </c>
      <c r="C387" s="219">
        <v>152</v>
      </c>
      <c r="D387" s="210"/>
      <c r="E387" s="210">
        <f t="shared" si="5"/>
        <v>152</v>
      </c>
    </row>
    <row r="388" s="200" customFormat="1" customHeight="1" spans="1:5">
      <c r="A388" s="218">
        <v>2120199</v>
      </c>
      <c r="B388" s="219" t="s">
        <v>464</v>
      </c>
      <c r="C388" s="219">
        <v>1138</v>
      </c>
      <c r="D388" s="210"/>
      <c r="E388" s="210">
        <f t="shared" si="5"/>
        <v>1138</v>
      </c>
    </row>
    <row r="389" s="200" customFormat="1" customHeight="1" spans="1:5">
      <c r="A389" s="218">
        <v>21202</v>
      </c>
      <c r="B389" s="219" t="s">
        <v>465</v>
      </c>
      <c r="C389" s="219">
        <v>1423</v>
      </c>
      <c r="D389" s="210"/>
      <c r="E389" s="210">
        <f t="shared" ref="E389:E452" si="6">D389+C389</f>
        <v>1423</v>
      </c>
    </row>
    <row r="390" s="200" customFormat="1" customHeight="1" spans="1:5">
      <c r="A390" s="218">
        <v>2120201</v>
      </c>
      <c r="B390" s="219" t="s">
        <v>466</v>
      </c>
      <c r="C390" s="219">
        <v>1423</v>
      </c>
      <c r="D390" s="210"/>
      <c r="E390" s="210">
        <f t="shared" si="6"/>
        <v>1423</v>
      </c>
    </row>
    <row r="391" s="200" customFormat="1" customHeight="1" spans="1:5">
      <c r="A391" s="218">
        <v>21203</v>
      </c>
      <c r="B391" s="219" t="s">
        <v>467</v>
      </c>
      <c r="C391" s="219">
        <v>27681</v>
      </c>
      <c r="D391" s="210"/>
      <c r="E391" s="210">
        <f t="shared" si="6"/>
        <v>27681</v>
      </c>
    </row>
    <row r="392" s="200" customFormat="1" customHeight="1" spans="1:5">
      <c r="A392" s="218">
        <v>2120399</v>
      </c>
      <c r="B392" s="219" t="s">
        <v>468</v>
      </c>
      <c r="C392" s="219">
        <v>27681</v>
      </c>
      <c r="D392" s="210"/>
      <c r="E392" s="210">
        <f t="shared" si="6"/>
        <v>27681</v>
      </c>
    </row>
    <row r="393" s="200" customFormat="1" customHeight="1" spans="1:5">
      <c r="A393" s="218">
        <v>21205</v>
      </c>
      <c r="B393" s="219" t="s">
        <v>469</v>
      </c>
      <c r="C393" s="219">
        <v>18098</v>
      </c>
      <c r="D393" s="210"/>
      <c r="E393" s="210">
        <f t="shared" si="6"/>
        <v>18098</v>
      </c>
    </row>
    <row r="394" s="200" customFormat="1" customHeight="1" spans="1:5">
      <c r="A394" s="218">
        <v>2120501</v>
      </c>
      <c r="B394" s="219" t="s">
        <v>470</v>
      </c>
      <c r="C394" s="219">
        <v>18098</v>
      </c>
      <c r="D394" s="210"/>
      <c r="E394" s="210">
        <f t="shared" si="6"/>
        <v>18098</v>
      </c>
    </row>
    <row r="395" s="200" customFormat="1" customHeight="1" spans="1:5">
      <c r="A395" s="218">
        <v>21206</v>
      </c>
      <c r="B395" s="219" t="s">
        <v>471</v>
      </c>
      <c r="C395" s="219">
        <v>1585</v>
      </c>
      <c r="D395" s="210"/>
      <c r="E395" s="210">
        <f t="shared" si="6"/>
        <v>1585</v>
      </c>
    </row>
    <row r="396" s="200" customFormat="1" customHeight="1" spans="1:5">
      <c r="A396" s="218">
        <v>2120601</v>
      </c>
      <c r="B396" s="219" t="s">
        <v>472</v>
      </c>
      <c r="C396" s="219">
        <v>1585</v>
      </c>
      <c r="D396" s="210"/>
      <c r="E396" s="210">
        <f t="shared" si="6"/>
        <v>1585</v>
      </c>
    </row>
    <row r="397" s="200" customFormat="1" customHeight="1" spans="1:5">
      <c r="A397" s="218">
        <v>21299</v>
      </c>
      <c r="B397" s="219" t="s">
        <v>473</v>
      </c>
      <c r="C397" s="219">
        <v>41673</v>
      </c>
      <c r="D397" s="210">
        <v>24000</v>
      </c>
      <c r="E397" s="210">
        <f t="shared" si="6"/>
        <v>65673</v>
      </c>
    </row>
    <row r="398" s="200" customFormat="1" customHeight="1" spans="1:5">
      <c r="A398" s="218">
        <v>2129999</v>
      </c>
      <c r="B398" s="219" t="s">
        <v>474</v>
      </c>
      <c r="C398" s="219">
        <v>41673</v>
      </c>
      <c r="D398" s="210">
        <v>24000</v>
      </c>
      <c r="E398" s="210">
        <f t="shared" si="6"/>
        <v>65673</v>
      </c>
    </row>
    <row r="399" s="200" customFormat="1" customHeight="1" spans="1:5">
      <c r="A399" s="218">
        <v>213</v>
      </c>
      <c r="B399" s="219" t="s">
        <v>475</v>
      </c>
      <c r="C399" s="219">
        <v>87734</v>
      </c>
      <c r="D399" s="210"/>
      <c r="E399" s="210">
        <f t="shared" si="6"/>
        <v>87734</v>
      </c>
    </row>
    <row r="400" s="200" customFormat="1" customHeight="1" spans="1:5">
      <c r="A400" s="218">
        <v>21301</v>
      </c>
      <c r="B400" s="219" t="s">
        <v>476</v>
      </c>
      <c r="C400" s="219">
        <v>19505</v>
      </c>
      <c r="D400" s="210"/>
      <c r="E400" s="210">
        <f t="shared" si="6"/>
        <v>19505</v>
      </c>
    </row>
    <row r="401" s="200" customFormat="1" customHeight="1" spans="1:5">
      <c r="A401" s="218">
        <v>2130101</v>
      </c>
      <c r="B401" s="219" t="s">
        <v>163</v>
      </c>
      <c r="C401" s="219">
        <v>432</v>
      </c>
      <c r="D401" s="210"/>
      <c r="E401" s="210">
        <f t="shared" si="6"/>
        <v>432</v>
      </c>
    </row>
    <row r="402" s="200" customFormat="1" customHeight="1" spans="1:5">
      <c r="A402" s="218">
        <v>2130104</v>
      </c>
      <c r="B402" s="219" t="s">
        <v>173</v>
      </c>
      <c r="C402" s="219">
        <v>1606</v>
      </c>
      <c r="D402" s="210"/>
      <c r="E402" s="210">
        <f t="shared" si="6"/>
        <v>1606</v>
      </c>
    </row>
    <row r="403" s="200" customFormat="1" customHeight="1" spans="1:5">
      <c r="A403" s="218">
        <v>2130106</v>
      </c>
      <c r="B403" s="219" t="s">
        <v>477</v>
      </c>
      <c r="C403" s="219">
        <v>544</v>
      </c>
      <c r="D403" s="210"/>
      <c r="E403" s="210">
        <f t="shared" si="6"/>
        <v>544</v>
      </c>
    </row>
    <row r="404" s="200" customFormat="1" customHeight="1" spans="1:5">
      <c r="A404" s="218">
        <v>2130108</v>
      </c>
      <c r="B404" s="219" t="s">
        <v>478</v>
      </c>
      <c r="C404" s="219"/>
      <c r="D404" s="210"/>
      <c r="E404" s="210">
        <f t="shared" si="6"/>
        <v>0</v>
      </c>
    </row>
    <row r="405" s="200" customFormat="1" customHeight="1" spans="1:5">
      <c r="A405" s="218">
        <v>2130109</v>
      </c>
      <c r="B405" s="219" t="s">
        <v>479</v>
      </c>
      <c r="C405" s="219"/>
      <c r="D405" s="210"/>
      <c r="E405" s="210">
        <f t="shared" si="6"/>
        <v>0</v>
      </c>
    </row>
    <row r="406" s="200" customFormat="1" customHeight="1" spans="1:5">
      <c r="A406" s="218">
        <v>2130110</v>
      </c>
      <c r="B406" s="219" t="s">
        <v>480</v>
      </c>
      <c r="C406" s="219">
        <v>228</v>
      </c>
      <c r="D406" s="210"/>
      <c r="E406" s="210">
        <f t="shared" si="6"/>
        <v>228</v>
      </c>
    </row>
    <row r="407" s="200" customFormat="1" customHeight="1" spans="1:5">
      <c r="A407" s="218">
        <v>2130112</v>
      </c>
      <c r="B407" s="219" t="s">
        <v>481</v>
      </c>
      <c r="C407" s="219">
        <v>272</v>
      </c>
      <c r="D407" s="210"/>
      <c r="E407" s="210">
        <f t="shared" si="6"/>
        <v>272</v>
      </c>
    </row>
    <row r="408" s="200" customFormat="1" customHeight="1" spans="1:5">
      <c r="A408" s="218">
        <v>2130119</v>
      </c>
      <c r="B408" s="219" t="s">
        <v>482</v>
      </c>
      <c r="C408" s="219">
        <v>9</v>
      </c>
      <c r="D408" s="210"/>
      <c r="E408" s="210">
        <f t="shared" si="6"/>
        <v>9</v>
      </c>
    </row>
    <row r="409" s="200" customFormat="1" customHeight="1" spans="1:5">
      <c r="A409" s="218">
        <v>2130121</v>
      </c>
      <c r="B409" s="219" t="s">
        <v>483</v>
      </c>
      <c r="C409" s="219">
        <v>88</v>
      </c>
      <c r="D409" s="210"/>
      <c r="E409" s="210">
        <f t="shared" si="6"/>
        <v>88</v>
      </c>
    </row>
    <row r="410" s="200" customFormat="1" customHeight="1" spans="1:5">
      <c r="A410" s="218">
        <v>2130122</v>
      </c>
      <c r="B410" s="219" t="s">
        <v>484</v>
      </c>
      <c r="C410" s="219">
        <v>1062</v>
      </c>
      <c r="D410" s="210"/>
      <c r="E410" s="210">
        <f t="shared" si="6"/>
        <v>1062</v>
      </c>
    </row>
    <row r="411" s="200" customFormat="1" customHeight="1" spans="1:5">
      <c r="A411" s="218">
        <v>2130124</v>
      </c>
      <c r="B411" s="219" t="s">
        <v>485</v>
      </c>
      <c r="C411" s="219">
        <v>561</v>
      </c>
      <c r="D411" s="210"/>
      <c r="E411" s="210">
        <f t="shared" si="6"/>
        <v>561</v>
      </c>
    </row>
    <row r="412" s="200" customFormat="1" customHeight="1" spans="1:5">
      <c r="A412" s="218">
        <v>2130126</v>
      </c>
      <c r="B412" s="219" t="s">
        <v>486</v>
      </c>
      <c r="C412" s="219">
        <v>368</v>
      </c>
      <c r="D412" s="210"/>
      <c r="E412" s="210">
        <f t="shared" si="6"/>
        <v>368</v>
      </c>
    </row>
    <row r="413" s="200" customFormat="1" customHeight="1" spans="1:5">
      <c r="A413" s="218">
        <v>2130135</v>
      </c>
      <c r="B413" s="219" t="s">
        <v>487</v>
      </c>
      <c r="C413" s="219">
        <v>430</v>
      </c>
      <c r="D413" s="210"/>
      <c r="E413" s="210">
        <f t="shared" si="6"/>
        <v>430</v>
      </c>
    </row>
    <row r="414" s="200" customFormat="1" customHeight="1" spans="1:5">
      <c r="A414" s="218">
        <v>2130148</v>
      </c>
      <c r="B414" s="219" t="s">
        <v>488</v>
      </c>
      <c r="C414" s="219">
        <v>1763</v>
      </c>
      <c r="D414" s="210"/>
      <c r="E414" s="210">
        <f t="shared" si="6"/>
        <v>1763</v>
      </c>
    </row>
    <row r="415" s="200" customFormat="1" customHeight="1" spans="1:5">
      <c r="A415" s="218">
        <v>2130199</v>
      </c>
      <c r="B415" s="219" t="s">
        <v>489</v>
      </c>
      <c r="C415" s="219">
        <v>12142</v>
      </c>
      <c r="D415" s="210"/>
      <c r="E415" s="210">
        <f t="shared" si="6"/>
        <v>12142</v>
      </c>
    </row>
    <row r="416" s="200" customFormat="1" customHeight="1" spans="1:5">
      <c r="A416" s="218">
        <v>21302</v>
      </c>
      <c r="B416" s="219" t="s">
        <v>490</v>
      </c>
      <c r="C416" s="219">
        <v>3264</v>
      </c>
      <c r="D416" s="210"/>
      <c r="E416" s="210">
        <f t="shared" si="6"/>
        <v>3264</v>
      </c>
    </row>
    <row r="417" s="200" customFormat="1" customHeight="1" spans="1:5">
      <c r="A417" s="218">
        <v>2130201</v>
      </c>
      <c r="B417" s="219" t="s">
        <v>163</v>
      </c>
      <c r="C417" s="219">
        <v>430</v>
      </c>
      <c r="D417" s="210"/>
      <c r="E417" s="210">
        <f t="shared" si="6"/>
        <v>430</v>
      </c>
    </row>
    <row r="418" s="200" customFormat="1" customHeight="1" spans="1:5">
      <c r="A418" s="218">
        <v>2130202</v>
      </c>
      <c r="B418" s="219" t="s">
        <v>164</v>
      </c>
      <c r="C418" s="219">
        <v>105</v>
      </c>
      <c r="D418" s="210"/>
      <c r="E418" s="210">
        <f t="shared" si="6"/>
        <v>105</v>
      </c>
    </row>
    <row r="419" s="200" customFormat="1" customHeight="1" spans="1:5">
      <c r="A419" s="218">
        <v>2130204</v>
      </c>
      <c r="B419" s="219" t="s">
        <v>491</v>
      </c>
      <c r="C419" s="219">
        <v>895</v>
      </c>
      <c r="D419" s="210"/>
      <c r="E419" s="210">
        <f t="shared" si="6"/>
        <v>895</v>
      </c>
    </row>
    <row r="420" s="200" customFormat="1" customHeight="1" spans="1:5">
      <c r="A420" s="218">
        <v>2130205</v>
      </c>
      <c r="B420" s="219" t="s">
        <v>492</v>
      </c>
      <c r="C420" s="219">
        <v>100</v>
      </c>
      <c r="D420" s="210"/>
      <c r="E420" s="210">
        <f t="shared" si="6"/>
        <v>100</v>
      </c>
    </row>
    <row r="421" s="200" customFormat="1" customHeight="1" spans="1:5">
      <c r="A421" s="218">
        <v>2130207</v>
      </c>
      <c r="B421" s="219" t="s">
        <v>493</v>
      </c>
      <c r="C421" s="219">
        <v>9</v>
      </c>
      <c r="D421" s="210"/>
      <c r="E421" s="210">
        <f t="shared" si="6"/>
        <v>9</v>
      </c>
    </row>
    <row r="422" s="200" customFormat="1" customHeight="1" spans="1:5">
      <c r="A422" s="218">
        <v>2130209</v>
      </c>
      <c r="B422" s="219" t="s">
        <v>494</v>
      </c>
      <c r="C422" s="219">
        <v>70</v>
      </c>
      <c r="D422" s="210"/>
      <c r="E422" s="210">
        <f t="shared" si="6"/>
        <v>70</v>
      </c>
    </row>
    <row r="423" s="200" customFormat="1" customHeight="1" spans="1:5">
      <c r="A423" s="218">
        <v>2130210</v>
      </c>
      <c r="B423" s="219" t="s">
        <v>495</v>
      </c>
      <c r="C423" s="219">
        <v>158</v>
      </c>
      <c r="D423" s="210"/>
      <c r="E423" s="210">
        <f t="shared" si="6"/>
        <v>158</v>
      </c>
    </row>
    <row r="424" s="200" customFormat="1" customHeight="1" spans="1:5">
      <c r="A424" s="218">
        <v>2130213</v>
      </c>
      <c r="B424" s="219" t="s">
        <v>496</v>
      </c>
      <c r="C424" s="219">
        <v>167</v>
      </c>
      <c r="D424" s="210"/>
      <c r="E424" s="210">
        <f t="shared" si="6"/>
        <v>167</v>
      </c>
    </row>
    <row r="425" s="200" customFormat="1" customHeight="1" spans="1:5">
      <c r="A425" s="218">
        <v>2130216</v>
      </c>
      <c r="B425" s="219" t="s">
        <v>497</v>
      </c>
      <c r="C425" s="219">
        <v>18</v>
      </c>
      <c r="D425" s="210"/>
      <c r="E425" s="210">
        <f t="shared" si="6"/>
        <v>18</v>
      </c>
    </row>
    <row r="426" s="200" customFormat="1" customHeight="1" spans="1:5">
      <c r="A426" s="218">
        <v>2130221</v>
      </c>
      <c r="B426" s="219" t="s">
        <v>498</v>
      </c>
      <c r="C426" s="219">
        <v>368</v>
      </c>
      <c r="D426" s="210"/>
      <c r="E426" s="210">
        <f t="shared" si="6"/>
        <v>368</v>
      </c>
    </row>
    <row r="427" s="200" customFormat="1" customHeight="1" spans="1:5">
      <c r="A427" s="218">
        <v>2130234</v>
      </c>
      <c r="B427" s="219" t="s">
        <v>499</v>
      </c>
      <c r="C427" s="219">
        <v>184</v>
      </c>
      <c r="D427" s="210"/>
      <c r="E427" s="210">
        <f t="shared" si="6"/>
        <v>184</v>
      </c>
    </row>
    <row r="428" s="200" customFormat="1" customHeight="1" spans="1:5">
      <c r="A428" s="218">
        <v>2130299</v>
      </c>
      <c r="B428" s="219" t="s">
        <v>500</v>
      </c>
      <c r="C428" s="219">
        <v>760</v>
      </c>
      <c r="D428" s="210"/>
      <c r="E428" s="210">
        <f t="shared" si="6"/>
        <v>760</v>
      </c>
    </row>
    <row r="429" s="200" customFormat="1" customHeight="1" spans="1:5">
      <c r="A429" s="218">
        <v>21303</v>
      </c>
      <c r="B429" s="219" t="s">
        <v>501</v>
      </c>
      <c r="C429" s="219">
        <v>55832</v>
      </c>
      <c r="D429" s="210"/>
      <c r="E429" s="210">
        <f t="shared" si="6"/>
        <v>55832</v>
      </c>
    </row>
    <row r="430" s="200" customFormat="1" customHeight="1" spans="1:5">
      <c r="A430" s="218">
        <v>2130301</v>
      </c>
      <c r="B430" s="219" t="s">
        <v>163</v>
      </c>
      <c r="C430" s="219">
        <v>1255</v>
      </c>
      <c r="D430" s="210"/>
      <c r="E430" s="210">
        <f t="shared" si="6"/>
        <v>1255</v>
      </c>
    </row>
    <row r="431" s="200" customFormat="1" customHeight="1" spans="1:5">
      <c r="A431" s="218">
        <v>2130302</v>
      </c>
      <c r="B431" s="219" t="s">
        <v>164</v>
      </c>
      <c r="C431" s="219">
        <v>1114</v>
      </c>
      <c r="D431" s="210"/>
      <c r="E431" s="210">
        <f t="shared" si="6"/>
        <v>1114</v>
      </c>
    </row>
    <row r="432" s="200" customFormat="1" customHeight="1" spans="1:5">
      <c r="A432" s="218">
        <v>2130305</v>
      </c>
      <c r="B432" s="219" t="s">
        <v>502</v>
      </c>
      <c r="C432" s="219">
        <v>35962</v>
      </c>
      <c r="D432" s="210"/>
      <c r="E432" s="210">
        <f t="shared" si="6"/>
        <v>35962</v>
      </c>
    </row>
    <row r="433" s="200" customFormat="1" customHeight="1" spans="1:5">
      <c r="A433" s="218">
        <v>2130306</v>
      </c>
      <c r="B433" s="219" t="s">
        <v>503</v>
      </c>
      <c r="C433" s="219">
        <v>149</v>
      </c>
      <c r="D433" s="210"/>
      <c r="E433" s="210">
        <f t="shared" si="6"/>
        <v>149</v>
      </c>
    </row>
    <row r="434" s="200" customFormat="1" customHeight="1" spans="1:5">
      <c r="A434" s="218">
        <v>2130309</v>
      </c>
      <c r="B434" s="219" t="s">
        <v>504</v>
      </c>
      <c r="C434" s="219">
        <v>97</v>
      </c>
      <c r="D434" s="210"/>
      <c r="E434" s="210">
        <f t="shared" si="6"/>
        <v>97</v>
      </c>
    </row>
    <row r="435" s="200" customFormat="1" customHeight="1" spans="1:5">
      <c r="A435" s="218">
        <v>2130311</v>
      </c>
      <c r="B435" s="219" t="s">
        <v>505</v>
      </c>
      <c r="C435" s="219">
        <v>6229</v>
      </c>
      <c r="D435" s="210"/>
      <c r="E435" s="210">
        <f t="shared" si="6"/>
        <v>6229</v>
      </c>
    </row>
    <row r="436" s="200" customFormat="1" customHeight="1" spans="1:5">
      <c r="A436" s="218">
        <v>2130312</v>
      </c>
      <c r="B436" s="219" t="s">
        <v>506</v>
      </c>
      <c r="C436" s="219">
        <v>202</v>
      </c>
      <c r="D436" s="210"/>
      <c r="E436" s="210">
        <f t="shared" si="6"/>
        <v>202</v>
      </c>
    </row>
    <row r="437" s="200" customFormat="1" customHeight="1" spans="1:5">
      <c r="A437" s="218">
        <v>2130314</v>
      </c>
      <c r="B437" s="219" t="s">
        <v>507</v>
      </c>
      <c r="C437" s="219">
        <v>175</v>
      </c>
      <c r="D437" s="210"/>
      <c r="E437" s="210">
        <f t="shared" si="6"/>
        <v>175</v>
      </c>
    </row>
    <row r="438" s="200" customFormat="1" customHeight="1" spans="1:5">
      <c r="A438" s="218">
        <v>2130316</v>
      </c>
      <c r="B438" s="219" t="s">
        <v>508</v>
      </c>
      <c r="C438" s="219">
        <v>10228</v>
      </c>
      <c r="D438" s="210"/>
      <c r="E438" s="210">
        <f t="shared" si="6"/>
        <v>10228</v>
      </c>
    </row>
    <row r="439" s="200" customFormat="1" customHeight="1" spans="1:5">
      <c r="A439" s="218">
        <v>2130399</v>
      </c>
      <c r="B439" s="219" t="s">
        <v>509</v>
      </c>
      <c r="C439" s="219">
        <v>421</v>
      </c>
      <c r="D439" s="210"/>
      <c r="E439" s="210">
        <f t="shared" si="6"/>
        <v>421</v>
      </c>
    </row>
    <row r="440" s="200" customFormat="1" customHeight="1" spans="1:5">
      <c r="A440" s="218">
        <v>21305</v>
      </c>
      <c r="B440" s="219" t="s">
        <v>510</v>
      </c>
      <c r="C440" s="219">
        <v>89</v>
      </c>
      <c r="D440" s="210"/>
      <c r="E440" s="210">
        <f t="shared" si="6"/>
        <v>89</v>
      </c>
    </row>
    <row r="441" s="200" customFormat="1" customHeight="1" spans="1:5">
      <c r="A441" s="218">
        <v>2130501</v>
      </c>
      <c r="B441" s="219" t="s">
        <v>163</v>
      </c>
      <c r="C441" s="219">
        <v>70</v>
      </c>
      <c r="D441" s="210"/>
      <c r="E441" s="210">
        <f t="shared" si="6"/>
        <v>70</v>
      </c>
    </row>
    <row r="442" s="200" customFormat="1" customHeight="1" spans="1:5">
      <c r="A442" s="218">
        <v>2130502</v>
      </c>
      <c r="B442" s="219" t="s">
        <v>164</v>
      </c>
      <c r="C442" s="219">
        <v>9</v>
      </c>
      <c r="D442" s="210"/>
      <c r="E442" s="210">
        <f t="shared" si="6"/>
        <v>9</v>
      </c>
    </row>
    <row r="443" s="200" customFormat="1" customHeight="1" spans="1:5">
      <c r="A443" s="218">
        <v>2130599</v>
      </c>
      <c r="B443" s="219" t="s">
        <v>511</v>
      </c>
      <c r="C443" s="219">
        <v>10</v>
      </c>
      <c r="D443" s="210"/>
      <c r="E443" s="210">
        <f t="shared" si="6"/>
        <v>10</v>
      </c>
    </row>
    <row r="444" s="200" customFormat="1" customHeight="1" spans="1:5">
      <c r="A444" s="218">
        <v>21306</v>
      </c>
      <c r="B444" s="219" t="s">
        <v>512</v>
      </c>
      <c r="C444" s="219">
        <v>3798</v>
      </c>
      <c r="D444" s="210"/>
      <c r="E444" s="210">
        <f t="shared" si="6"/>
        <v>3798</v>
      </c>
    </row>
    <row r="445" s="200" customFormat="1" customHeight="1" spans="1:5">
      <c r="A445" s="218">
        <v>2130601</v>
      </c>
      <c r="B445" s="219" t="s">
        <v>513</v>
      </c>
      <c r="C445" s="219">
        <v>61</v>
      </c>
      <c r="D445" s="210"/>
      <c r="E445" s="210">
        <f t="shared" si="6"/>
        <v>61</v>
      </c>
    </row>
    <row r="446" s="200" customFormat="1" customHeight="1" spans="1:5">
      <c r="A446" s="218">
        <v>2130602</v>
      </c>
      <c r="B446" s="219" t="s">
        <v>514</v>
      </c>
      <c r="C446" s="219">
        <v>1377</v>
      </c>
      <c r="D446" s="210"/>
      <c r="E446" s="210">
        <f t="shared" si="6"/>
        <v>1377</v>
      </c>
    </row>
    <row r="447" s="200" customFormat="1" customHeight="1" spans="1:5">
      <c r="A447" s="218">
        <v>2130603</v>
      </c>
      <c r="B447" s="219" t="s">
        <v>515</v>
      </c>
      <c r="C447" s="219">
        <v>2360</v>
      </c>
      <c r="D447" s="210"/>
      <c r="E447" s="210">
        <f t="shared" si="6"/>
        <v>2360</v>
      </c>
    </row>
    <row r="448" s="200" customFormat="1" customHeight="1" spans="1:5">
      <c r="A448" s="218">
        <v>21307</v>
      </c>
      <c r="B448" s="219" t="s">
        <v>516</v>
      </c>
      <c r="C448" s="219">
        <v>44</v>
      </c>
      <c r="D448" s="210"/>
      <c r="E448" s="210">
        <f t="shared" si="6"/>
        <v>44</v>
      </c>
    </row>
    <row r="449" s="200" customFormat="1" customHeight="1" spans="1:5">
      <c r="A449" s="218">
        <v>2130701</v>
      </c>
      <c r="B449" s="219" t="s">
        <v>517</v>
      </c>
      <c r="C449" s="219">
        <v>44</v>
      </c>
      <c r="D449" s="210"/>
      <c r="E449" s="210">
        <f t="shared" si="6"/>
        <v>44</v>
      </c>
    </row>
    <row r="450" s="200" customFormat="1" customHeight="1" spans="1:5">
      <c r="A450" s="218">
        <v>21308</v>
      </c>
      <c r="B450" s="219" t="s">
        <v>518</v>
      </c>
      <c r="C450" s="219">
        <v>5202</v>
      </c>
      <c r="D450" s="210"/>
      <c r="E450" s="210">
        <f t="shared" si="6"/>
        <v>5202</v>
      </c>
    </row>
    <row r="451" s="200" customFormat="1" customHeight="1" spans="1:5">
      <c r="A451" s="218">
        <v>2130801</v>
      </c>
      <c r="B451" s="219" t="s">
        <v>519</v>
      </c>
      <c r="C451" s="219">
        <v>728</v>
      </c>
      <c r="D451" s="210"/>
      <c r="E451" s="210">
        <f t="shared" si="6"/>
        <v>728</v>
      </c>
    </row>
    <row r="452" s="200" customFormat="1" customHeight="1" spans="1:5">
      <c r="A452" s="218">
        <v>2130803</v>
      </c>
      <c r="B452" s="219" t="s">
        <v>520</v>
      </c>
      <c r="C452" s="219">
        <v>2106</v>
      </c>
      <c r="D452" s="210"/>
      <c r="E452" s="210">
        <f t="shared" si="6"/>
        <v>2106</v>
      </c>
    </row>
    <row r="453" s="200" customFormat="1" customHeight="1" spans="1:5">
      <c r="A453" s="218">
        <v>2130804</v>
      </c>
      <c r="B453" s="219" t="s">
        <v>521</v>
      </c>
      <c r="C453" s="219">
        <v>1491</v>
      </c>
      <c r="D453" s="210"/>
      <c r="E453" s="210">
        <f t="shared" ref="E453:E516" si="7">D453+C453</f>
        <v>1491</v>
      </c>
    </row>
    <row r="454" s="200" customFormat="1" customHeight="1" spans="1:5">
      <c r="A454" s="218">
        <v>2130899</v>
      </c>
      <c r="B454" s="219" t="s">
        <v>522</v>
      </c>
      <c r="C454" s="219">
        <v>877</v>
      </c>
      <c r="D454" s="210"/>
      <c r="E454" s="210">
        <f t="shared" si="7"/>
        <v>877</v>
      </c>
    </row>
    <row r="455" s="200" customFormat="1" customHeight="1" spans="1:5">
      <c r="A455" s="218">
        <v>214</v>
      </c>
      <c r="B455" s="219" t="s">
        <v>523</v>
      </c>
      <c r="C455" s="219">
        <v>39771</v>
      </c>
      <c r="D455" s="210"/>
      <c r="E455" s="210">
        <f t="shared" si="7"/>
        <v>39771</v>
      </c>
    </row>
    <row r="456" s="200" customFormat="1" customHeight="1" spans="1:5">
      <c r="A456" s="218">
        <v>21401</v>
      </c>
      <c r="B456" s="219" t="s">
        <v>524</v>
      </c>
      <c r="C456" s="219">
        <v>15760</v>
      </c>
      <c r="D456" s="210"/>
      <c r="E456" s="210">
        <f t="shared" si="7"/>
        <v>15760</v>
      </c>
    </row>
    <row r="457" s="200" customFormat="1" customHeight="1" spans="1:5">
      <c r="A457" s="218">
        <v>2140101</v>
      </c>
      <c r="B457" s="219" t="s">
        <v>163</v>
      </c>
      <c r="C457" s="219">
        <v>340</v>
      </c>
      <c r="D457" s="210"/>
      <c r="E457" s="210">
        <f t="shared" si="7"/>
        <v>340</v>
      </c>
    </row>
    <row r="458" s="200" customFormat="1" customHeight="1" spans="1:5">
      <c r="A458" s="218">
        <v>2140102</v>
      </c>
      <c r="B458" s="219" t="s">
        <v>164</v>
      </c>
      <c r="C458" s="219">
        <v>4856</v>
      </c>
      <c r="D458" s="210"/>
      <c r="E458" s="210">
        <f t="shared" si="7"/>
        <v>4856</v>
      </c>
    </row>
    <row r="459" s="200" customFormat="1" customHeight="1" spans="1:5">
      <c r="A459" s="218">
        <v>2140105</v>
      </c>
      <c r="B459" s="219" t="s">
        <v>525</v>
      </c>
      <c r="C459" s="219">
        <v>4609</v>
      </c>
      <c r="D459" s="210"/>
      <c r="E459" s="210">
        <f t="shared" si="7"/>
        <v>4609</v>
      </c>
    </row>
    <row r="460" s="200" customFormat="1" customHeight="1" spans="1:5">
      <c r="A460" s="218">
        <v>2140106</v>
      </c>
      <c r="B460" s="219" t="s">
        <v>526</v>
      </c>
      <c r="C460" s="219">
        <v>696</v>
      </c>
      <c r="D460" s="210"/>
      <c r="E460" s="210">
        <f t="shared" si="7"/>
        <v>696</v>
      </c>
    </row>
    <row r="461" s="200" customFormat="1" customHeight="1" spans="1:5">
      <c r="A461" s="218">
        <v>2140108</v>
      </c>
      <c r="B461" s="219" t="s">
        <v>527</v>
      </c>
      <c r="C461" s="219">
        <v>223</v>
      </c>
      <c r="D461" s="210"/>
      <c r="E461" s="210">
        <f t="shared" si="7"/>
        <v>223</v>
      </c>
    </row>
    <row r="462" s="200" customFormat="1" customHeight="1" spans="1:5">
      <c r="A462" s="218">
        <v>2140109</v>
      </c>
      <c r="B462" s="219" t="s">
        <v>528</v>
      </c>
      <c r="C462" s="219">
        <v>437</v>
      </c>
      <c r="D462" s="210"/>
      <c r="E462" s="210">
        <f t="shared" si="7"/>
        <v>437</v>
      </c>
    </row>
    <row r="463" s="200" customFormat="1" customHeight="1" spans="1:5">
      <c r="A463" s="218">
        <v>2140112</v>
      </c>
      <c r="B463" s="219" t="s">
        <v>529</v>
      </c>
      <c r="C463" s="219">
        <v>2653</v>
      </c>
      <c r="D463" s="210"/>
      <c r="E463" s="210">
        <f t="shared" si="7"/>
        <v>2653</v>
      </c>
    </row>
    <row r="464" s="200" customFormat="1" customHeight="1" spans="1:5">
      <c r="A464" s="218">
        <v>2140126</v>
      </c>
      <c r="B464" s="219" t="s">
        <v>530</v>
      </c>
      <c r="C464" s="219">
        <v>243</v>
      </c>
      <c r="D464" s="210"/>
      <c r="E464" s="210">
        <f t="shared" si="7"/>
        <v>243</v>
      </c>
    </row>
    <row r="465" s="200" customFormat="1" customHeight="1" spans="1:5">
      <c r="A465" s="218">
        <v>2140136</v>
      </c>
      <c r="B465" s="219" t="s">
        <v>531</v>
      </c>
      <c r="C465" s="219">
        <v>1639</v>
      </c>
      <c r="D465" s="210"/>
      <c r="E465" s="210">
        <f t="shared" si="7"/>
        <v>1639</v>
      </c>
    </row>
    <row r="466" s="200" customFormat="1" customHeight="1" spans="1:5">
      <c r="A466" s="218">
        <v>2140199</v>
      </c>
      <c r="B466" s="219" t="s">
        <v>532</v>
      </c>
      <c r="C466" s="219">
        <v>64</v>
      </c>
      <c r="D466" s="210"/>
      <c r="E466" s="210">
        <f t="shared" si="7"/>
        <v>64</v>
      </c>
    </row>
    <row r="467" s="200" customFormat="1" customHeight="1" spans="1:5">
      <c r="A467" s="218">
        <v>21404</v>
      </c>
      <c r="B467" s="219" t="s">
        <v>533</v>
      </c>
      <c r="C467" s="219">
        <v>7637</v>
      </c>
      <c r="D467" s="210"/>
      <c r="E467" s="210">
        <f t="shared" si="7"/>
        <v>7637</v>
      </c>
    </row>
    <row r="468" s="200" customFormat="1" customHeight="1" spans="1:5">
      <c r="A468" s="218">
        <v>2140401</v>
      </c>
      <c r="B468" s="219" t="s">
        <v>534</v>
      </c>
      <c r="C468" s="219">
        <v>6336</v>
      </c>
      <c r="D468" s="210"/>
      <c r="E468" s="210">
        <f t="shared" si="7"/>
        <v>6336</v>
      </c>
    </row>
    <row r="469" s="200" customFormat="1" customHeight="1" spans="1:5">
      <c r="A469" s="218">
        <v>2140402</v>
      </c>
      <c r="B469" s="219" t="s">
        <v>535</v>
      </c>
      <c r="C469" s="219">
        <v>1026</v>
      </c>
      <c r="D469" s="210"/>
      <c r="E469" s="210">
        <f t="shared" si="7"/>
        <v>1026</v>
      </c>
    </row>
    <row r="470" s="200" customFormat="1" customHeight="1" spans="1:5">
      <c r="A470" s="218">
        <v>2140403</v>
      </c>
      <c r="B470" s="219" t="s">
        <v>536</v>
      </c>
      <c r="C470" s="219">
        <v>215</v>
      </c>
      <c r="D470" s="210"/>
      <c r="E470" s="210">
        <f t="shared" si="7"/>
        <v>215</v>
      </c>
    </row>
    <row r="471" s="200" customFormat="1" customHeight="1" spans="1:5">
      <c r="A471" s="218">
        <v>2140499</v>
      </c>
      <c r="B471" s="219" t="s">
        <v>537</v>
      </c>
      <c r="C471" s="219">
        <v>60</v>
      </c>
      <c r="D471" s="210"/>
      <c r="E471" s="210">
        <f t="shared" si="7"/>
        <v>60</v>
      </c>
    </row>
    <row r="472" s="200" customFormat="1" customHeight="1" spans="1:5">
      <c r="A472" s="218">
        <v>21405</v>
      </c>
      <c r="B472" s="219" t="s">
        <v>538</v>
      </c>
      <c r="C472" s="219">
        <v>40</v>
      </c>
      <c r="D472" s="210"/>
      <c r="E472" s="210">
        <f t="shared" si="7"/>
        <v>40</v>
      </c>
    </row>
    <row r="473" s="200" customFormat="1" customHeight="1" spans="1:5">
      <c r="A473" s="218">
        <v>2140505</v>
      </c>
      <c r="B473" s="219" t="s">
        <v>539</v>
      </c>
      <c r="C473" s="219">
        <v>40</v>
      </c>
      <c r="D473" s="210"/>
      <c r="E473" s="210">
        <f t="shared" si="7"/>
        <v>40</v>
      </c>
    </row>
    <row r="474" s="200" customFormat="1" customHeight="1" spans="1:5">
      <c r="A474" s="218">
        <v>21406</v>
      </c>
      <c r="B474" s="219" t="s">
        <v>540</v>
      </c>
      <c r="C474" s="219">
        <v>14107</v>
      </c>
      <c r="D474" s="210"/>
      <c r="E474" s="210">
        <f t="shared" si="7"/>
        <v>14107</v>
      </c>
    </row>
    <row r="475" s="200" customFormat="1" customHeight="1" spans="1:5">
      <c r="A475" s="218">
        <v>2140601</v>
      </c>
      <c r="B475" s="219" t="s">
        <v>541</v>
      </c>
      <c r="C475" s="219">
        <v>14099</v>
      </c>
      <c r="D475" s="210"/>
      <c r="E475" s="210">
        <f t="shared" si="7"/>
        <v>14099</v>
      </c>
    </row>
    <row r="476" s="200" customFormat="1" customHeight="1" spans="1:5">
      <c r="A476" s="218">
        <v>2140603</v>
      </c>
      <c r="B476" s="219" t="s">
        <v>542</v>
      </c>
      <c r="C476" s="219">
        <v>8</v>
      </c>
      <c r="D476" s="210"/>
      <c r="E476" s="210">
        <f t="shared" si="7"/>
        <v>8</v>
      </c>
    </row>
    <row r="477" s="200" customFormat="1" customHeight="1" spans="1:5">
      <c r="A477" s="218">
        <v>21499</v>
      </c>
      <c r="B477" s="219" t="s">
        <v>543</v>
      </c>
      <c r="C477" s="219">
        <v>2227</v>
      </c>
      <c r="D477" s="210"/>
      <c r="E477" s="210">
        <f t="shared" si="7"/>
        <v>2227</v>
      </c>
    </row>
    <row r="478" s="200" customFormat="1" customHeight="1" spans="1:5">
      <c r="A478" s="218">
        <v>2149999</v>
      </c>
      <c r="B478" s="219" t="s">
        <v>544</v>
      </c>
      <c r="C478" s="219">
        <v>2227</v>
      </c>
      <c r="D478" s="210"/>
      <c r="E478" s="210">
        <f t="shared" si="7"/>
        <v>2227</v>
      </c>
    </row>
    <row r="479" s="200" customFormat="1" customHeight="1" spans="1:5">
      <c r="A479" s="218">
        <v>215</v>
      </c>
      <c r="B479" s="219" t="s">
        <v>545</v>
      </c>
      <c r="C479" s="219">
        <v>17722</v>
      </c>
      <c r="D479" s="210"/>
      <c r="E479" s="210">
        <f t="shared" si="7"/>
        <v>17722</v>
      </c>
    </row>
    <row r="480" s="200" customFormat="1" customHeight="1" spans="1:5">
      <c r="A480" s="218">
        <v>21505</v>
      </c>
      <c r="B480" s="219" t="s">
        <v>546</v>
      </c>
      <c r="C480" s="219">
        <v>4094</v>
      </c>
      <c r="D480" s="210"/>
      <c r="E480" s="210">
        <f t="shared" si="7"/>
        <v>4094</v>
      </c>
    </row>
    <row r="481" s="200" customFormat="1" customHeight="1" spans="1:5">
      <c r="A481" s="218">
        <v>2150510</v>
      </c>
      <c r="B481" s="219" t="s">
        <v>547</v>
      </c>
      <c r="C481" s="219">
        <v>4051</v>
      </c>
      <c r="D481" s="210"/>
      <c r="E481" s="210">
        <f t="shared" si="7"/>
        <v>4051</v>
      </c>
    </row>
    <row r="482" s="200" customFormat="1" customHeight="1" spans="1:5">
      <c r="A482" s="218">
        <v>2150599</v>
      </c>
      <c r="B482" s="219" t="s">
        <v>548</v>
      </c>
      <c r="C482" s="219">
        <v>43</v>
      </c>
      <c r="D482" s="210"/>
      <c r="E482" s="210">
        <f t="shared" si="7"/>
        <v>43</v>
      </c>
    </row>
    <row r="483" s="200" customFormat="1" customHeight="1" spans="1:5">
      <c r="A483" s="218">
        <v>21506</v>
      </c>
      <c r="B483" s="219" t="s">
        <v>549</v>
      </c>
      <c r="C483" s="219">
        <v>931</v>
      </c>
      <c r="D483" s="210"/>
      <c r="E483" s="210">
        <f t="shared" si="7"/>
        <v>931</v>
      </c>
    </row>
    <row r="484" s="200" customFormat="1" customHeight="1" spans="1:5">
      <c r="A484" s="218">
        <v>2150601</v>
      </c>
      <c r="B484" s="219" t="s">
        <v>163</v>
      </c>
      <c r="C484" s="219">
        <v>383</v>
      </c>
      <c r="D484" s="210"/>
      <c r="E484" s="210">
        <f t="shared" si="7"/>
        <v>383</v>
      </c>
    </row>
    <row r="485" s="200" customFormat="1" customHeight="1" spans="1:5">
      <c r="A485" s="218">
        <v>2150602</v>
      </c>
      <c r="B485" s="219" t="s">
        <v>164</v>
      </c>
      <c r="C485" s="219">
        <v>30</v>
      </c>
      <c r="D485" s="210"/>
      <c r="E485" s="210">
        <f t="shared" si="7"/>
        <v>30</v>
      </c>
    </row>
    <row r="486" s="200" customFormat="1" customHeight="1" spans="1:5">
      <c r="A486" s="218">
        <v>2150605</v>
      </c>
      <c r="B486" s="219" t="s">
        <v>550</v>
      </c>
      <c r="C486" s="219">
        <v>165</v>
      </c>
      <c r="D486" s="210"/>
      <c r="E486" s="210">
        <f t="shared" si="7"/>
        <v>165</v>
      </c>
    </row>
    <row r="487" s="200" customFormat="1" customHeight="1" spans="1:5">
      <c r="A487" s="218">
        <v>2150606</v>
      </c>
      <c r="B487" s="219" t="s">
        <v>551</v>
      </c>
      <c r="C487" s="219">
        <v>66</v>
      </c>
      <c r="D487" s="210"/>
      <c r="E487" s="210">
        <f t="shared" si="7"/>
        <v>66</v>
      </c>
    </row>
    <row r="488" s="200" customFormat="1" customHeight="1" spans="1:5">
      <c r="A488" s="218">
        <v>2150699</v>
      </c>
      <c r="B488" s="219" t="s">
        <v>552</v>
      </c>
      <c r="C488" s="219">
        <v>287</v>
      </c>
      <c r="D488" s="210"/>
      <c r="E488" s="210">
        <f t="shared" si="7"/>
        <v>287</v>
      </c>
    </row>
    <row r="489" s="200" customFormat="1" customHeight="1" spans="1:5">
      <c r="A489" s="218">
        <v>21507</v>
      </c>
      <c r="B489" s="219" t="s">
        <v>553</v>
      </c>
      <c r="C489" s="219">
        <v>696</v>
      </c>
      <c r="D489" s="210"/>
      <c r="E489" s="210">
        <f t="shared" si="7"/>
        <v>696</v>
      </c>
    </row>
    <row r="490" s="200" customFormat="1" customHeight="1" spans="1:5">
      <c r="A490" s="218">
        <v>2150701</v>
      </c>
      <c r="B490" s="219" t="s">
        <v>163</v>
      </c>
      <c r="C490" s="219">
        <v>541</v>
      </c>
      <c r="D490" s="210"/>
      <c r="E490" s="210">
        <f t="shared" si="7"/>
        <v>541</v>
      </c>
    </row>
    <row r="491" s="200" customFormat="1" customHeight="1" spans="1:5">
      <c r="A491" s="218">
        <v>2150702</v>
      </c>
      <c r="B491" s="219" t="s">
        <v>164</v>
      </c>
      <c r="C491" s="219">
        <v>112</v>
      </c>
      <c r="D491" s="210"/>
      <c r="E491" s="210">
        <f t="shared" si="7"/>
        <v>112</v>
      </c>
    </row>
    <row r="492" s="200" customFormat="1" customHeight="1" spans="1:5">
      <c r="A492" s="218">
        <v>2150799</v>
      </c>
      <c r="B492" s="219" t="s">
        <v>554</v>
      </c>
      <c r="C492" s="219">
        <v>43</v>
      </c>
      <c r="D492" s="210"/>
      <c r="E492" s="210">
        <f t="shared" si="7"/>
        <v>43</v>
      </c>
    </row>
    <row r="493" s="200" customFormat="1" customHeight="1" spans="1:5">
      <c r="A493" s="218">
        <v>21508</v>
      </c>
      <c r="B493" s="219" t="s">
        <v>555</v>
      </c>
      <c r="C493" s="219">
        <v>12001</v>
      </c>
      <c r="D493" s="210"/>
      <c r="E493" s="210">
        <f t="shared" si="7"/>
        <v>12001</v>
      </c>
    </row>
    <row r="494" s="200" customFormat="1" customHeight="1" spans="1:5">
      <c r="A494" s="218">
        <v>2150805</v>
      </c>
      <c r="B494" s="219" t="s">
        <v>556</v>
      </c>
      <c r="C494" s="219">
        <v>11842</v>
      </c>
      <c r="D494" s="210"/>
      <c r="E494" s="210">
        <f t="shared" si="7"/>
        <v>11842</v>
      </c>
    </row>
    <row r="495" s="200" customFormat="1" customHeight="1" spans="1:5">
      <c r="A495" s="218">
        <v>2150899</v>
      </c>
      <c r="B495" s="219" t="s">
        <v>557</v>
      </c>
      <c r="C495" s="219">
        <v>159</v>
      </c>
      <c r="D495" s="210"/>
      <c r="E495" s="210">
        <f t="shared" si="7"/>
        <v>159</v>
      </c>
    </row>
    <row r="496" s="200" customFormat="1" customHeight="1" spans="1:5">
      <c r="A496" s="218">
        <v>216</v>
      </c>
      <c r="B496" s="219" t="s">
        <v>558</v>
      </c>
      <c r="C496" s="219">
        <v>18645</v>
      </c>
      <c r="D496" s="210"/>
      <c r="E496" s="210">
        <f t="shared" si="7"/>
        <v>18645</v>
      </c>
    </row>
    <row r="497" s="200" customFormat="1" customHeight="1" spans="1:5">
      <c r="A497" s="218">
        <v>21602</v>
      </c>
      <c r="B497" s="219" t="s">
        <v>559</v>
      </c>
      <c r="C497" s="219">
        <v>1173</v>
      </c>
      <c r="D497" s="210"/>
      <c r="E497" s="210">
        <f t="shared" si="7"/>
        <v>1173</v>
      </c>
    </row>
    <row r="498" s="200" customFormat="1" customHeight="1" spans="1:5">
      <c r="A498" s="218">
        <v>2160201</v>
      </c>
      <c r="B498" s="219" t="s">
        <v>163</v>
      </c>
      <c r="C498" s="219">
        <v>172</v>
      </c>
      <c r="D498" s="210"/>
      <c r="E498" s="210">
        <f t="shared" si="7"/>
        <v>172</v>
      </c>
    </row>
    <row r="499" s="200" customFormat="1" customHeight="1" spans="1:5">
      <c r="A499" s="218">
        <v>2160202</v>
      </c>
      <c r="B499" s="219" t="s">
        <v>164</v>
      </c>
      <c r="C499" s="219">
        <v>45</v>
      </c>
      <c r="D499" s="210"/>
      <c r="E499" s="210">
        <f t="shared" si="7"/>
        <v>45</v>
      </c>
    </row>
    <row r="500" s="200" customFormat="1" customHeight="1" spans="1:5">
      <c r="A500" s="218">
        <v>2160250</v>
      </c>
      <c r="B500" s="219" t="s">
        <v>173</v>
      </c>
      <c r="C500" s="219">
        <v>48</v>
      </c>
      <c r="D500" s="210"/>
      <c r="E500" s="210">
        <f t="shared" si="7"/>
        <v>48</v>
      </c>
    </row>
    <row r="501" s="200" customFormat="1" customHeight="1" spans="1:5">
      <c r="A501" s="218">
        <v>2160299</v>
      </c>
      <c r="B501" s="219" t="s">
        <v>560</v>
      </c>
      <c r="C501" s="219">
        <v>908</v>
      </c>
      <c r="D501" s="210"/>
      <c r="E501" s="210">
        <f t="shared" si="7"/>
        <v>908</v>
      </c>
    </row>
    <row r="502" s="200" customFormat="1" customHeight="1" spans="1:5">
      <c r="A502" s="218">
        <v>21605</v>
      </c>
      <c r="B502" s="219" t="s">
        <v>561</v>
      </c>
      <c r="C502" s="219">
        <v>11653</v>
      </c>
      <c r="D502" s="210"/>
      <c r="E502" s="210">
        <f t="shared" si="7"/>
        <v>11653</v>
      </c>
    </row>
    <row r="503" s="200" customFormat="1" customHeight="1" spans="1:5">
      <c r="A503" s="218">
        <v>2160501</v>
      </c>
      <c r="B503" s="219" t="s">
        <v>163</v>
      </c>
      <c r="C503" s="219">
        <v>194</v>
      </c>
      <c r="D503" s="210"/>
      <c r="E503" s="210">
        <f t="shared" si="7"/>
        <v>194</v>
      </c>
    </row>
    <row r="504" s="200" customFormat="1" customHeight="1" spans="1:5">
      <c r="A504" s="218">
        <v>2160505</v>
      </c>
      <c r="B504" s="219" t="s">
        <v>562</v>
      </c>
      <c r="C504" s="219">
        <v>662</v>
      </c>
      <c r="D504" s="210"/>
      <c r="E504" s="210">
        <f t="shared" si="7"/>
        <v>662</v>
      </c>
    </row>
    <row r="505" s="200" customFormat="1" customHeight="1" spans="1:5">
      <c r="A505" s="218">
        <v>2160599</v>
      </c>
      <c r="B505" s="219" t="s">
        <v>563</v>
      </c>
      <c r="C505" s="219">
        <v>10797</v>
      </c>
      <c r="D505" s="210"/>
      <c r="E505" s="210">
        <f t="shared" si="7"/>
        <v>10797</v>
      </c>
    </row>
    <row r="506" s="200" customFormat="1" customHeight="1" spans="1:5">
      <c r="A506" s="218">
        <v>21606</v>
      </c>
      <c r="B506" s="219" t="s">
        <v>564</v>
      </c>
      <c r="C506" s="219">
        <v>1014</v>
      </c>
      <c r="D506" s="210"/>
      <c r="E506" s="210">
        <f t="shared" si="7"/>
        <v>1014</v>
      </c>
    </row>
    <row r="507" s="200" customFormat="1" customHeight="1" spans="1:5">
      <c r="A507" s="218">
        <v>2160699</v>
      </c>
      <c r="B507" s="219" t="s">
        <v>565</v>
      </c>
      <c r="C507" s="219">
        <v>1018</v>
      </c>
      <c r="D507" s="210"/>
      <c r="E507" s="210">
        <f t="shared" si="7"/>
        <v>1018</v>
      </c>
    </row>
    <row r="508" s="200" customFormat="1" customHeight="1" spans="1:5">
      <c r="A508" s="218">
        <v>21699</v>
      </c>
      <c r="B508" s="219" t="s">
        <v>566</v>
      </c>
      <c r="C508" s="219">
        <v>4805</v>
      </c>
      <c r="D508" s="210"/>
      <c r="E508" s="210">
        <f t="shared" si="7"/>
        <v>4805</v>
      </c>
    </row>
    <row r="509" s="200" customFormat="1" customHeight="1" spans="1:5">
      <c r="A509" s="218">
        <v>2169901</v>
      </c>
      <c r="B509" s="219" t="s">
        <v>567</v>
      </c>
      <c r="C509" s="219">
        <v>140</v>
      </c>
      <c r="D509" s="210"/>
      <c r="E509" s="210">
        <f t="shared" si="7"/>
        <v>140</v>
      </c>
    </row>
    <row r="510" s="200" customFormat="1" customHeight="1" spans="1:5">
      <c r="A510" s="218">
        <v>2169999</v>
      </c>
      <c r="B510" s="219" t="s">
        <v>568</v>
      </c>
      <c r="C510" s="219">
        <v>4665</v>
      </c>
      <c r="D510" s="210"/>
      <c r="E510" s="210">
        <f t="shared" si="7"/>
        <v>4665</v>
      </c>
    </row>
    <row r="511" s="200" customFormat="1" customHeight="1" spans="1:5">
      <c r="A511" s="218">
        <v>220</v>
      </c>
      <c r="B511" s="219" t="s">
        <v>569</v>
      </c>
      <c r="C511" s="219">
        <v>5877</v>
      </c>
      <c r="D511" s="210"/>
      <c r="E511" s="210">
        <f t="shared" si="7"/>
        <v>5877</v>
      </c>
    </row>
    <row r="512" s="200" customFormat="1" customHeight="1" spans="1:5">
      <c r="A512" s="218">
        <v>22001</v>
      </c>
      <c r="B512" s="219" t="s">
        <v>570</v>
      </c>
      <c r="C512" s="219">
        <v>741</v>
      </c>
      <c r="D512" s="210"/>
      <c r="E512" s="210">
        <f t="shared" si="7"/>
        <v>741</v>
      </c>
    </row>
    <row r="513" s="200" customFormat="1" customHeight="1" spans="1:5">
      <c r="A513" s="218">
        <v>2200101</v>
      </c>
      <c r="B513" s="219" t="s">
        <v>163</v>
      </c>
      <c r="C513" s="219">
        <v>560</v>
      </c>
      <c r="D513" s="210"/>
      <c r="E513" s="210">
        <f t="shared" si="7"/>
        <v>560</v>
      </c>
    </row>
    <row r="514" s="200" customFormat="1" customHeight="1" spans="1:5">
      <c r="A514" s="218">
        <v>2200102</v>
      </c>
      <c r="B514" s="219" t="s">
        <v>164</v>
      </c>
      <c r="C514" s="219">
        <v>11</v>
      </c>
      <c r="D514" s="210"/>
      <c r="E514" s="210">
        <f t="shared" si="7"/>
        <v>11</v>
      </c>
    </row>
    <row r="515" s="200" customFormat="1" customHeight="1" spans="1:5">
      <c r="A515" s="218">
        <v>2200150</v>
      </c>
      <c r="B515" s="219" t="s">
        <v>173</v>
      </c>
      <c r="C515" s="219">
        <v>160</v>
      </c>
      <c r="D515" s="210"/>
      <c r="E515" s="210">
        <f t="shared" si="7"/>
        <v>160</v>
      </c>
    </row>
    <row r="516" s="200" customFormat="1" customHeight="1" spans="1:5">
      <c r="A516" s="218">
        <v>2200199</v>
      </c>
      <c r="B516" s="219" t="s">
        <v>571</v>
      </c>
      <c r="C516" s="219">
        <v>10</v>
      </c>
      <c r="D516" s="210"/>
      <c r="E516" s="210">
        <f t="shared" si="7"/>
        <v>10</v>
      </c>
    </row>
    <row r="517" s="200" customFormat="1" customHeight="1" spans="1:5">
      <c r="A517" s="218">
        <v>22002</v>
      </c>
      <c r="B517" s="219" t="s">
        <v>572</v>
      </c>
      <c r="C517" s="219">
        <v>4913</v>
      </c>
      <c r="D517" s="210"/>
      <c r="E517" s="210">
        <f t="shared" ref="E517:E559" si="8">D517+C517</f>
        <v>4913</v>
      </c>
    </row>
    <row r="518" s="200" customFormat="1" customHeight="1" spans="1:5">
      <c r="A518" s="218">
        <v>2200201</v>
      </c>
      <c r="B518" s="219" t="s">
        <v>163</v>
      </c>
      <c r="C518" s="219">
        <v>383</v>
      </c>
      <c r="D518" s="210"/>
      <c r="E518" s="210">
        <f t="shared" si="8"/>
        <v>383</v>
      </c>
    </row>
    <row r="519" s="200" customFormat="1" customHeight="1" spans="1:5">
      <c r="A519" s="218">
        <v>2200205</v>
      </c>
      <c r="B519" s="219" t="s">
        <v>573</v>
      </c>
      <c r="C519" s="219">
        <v>46</v>
      </c>
      <c r="D519" s="210"/>
      <c r="E519" s="210">
        <f t="shared" si="8"/>
        <v>46</v>
      </c>
    </row>
    <row r="520" s="200" customFormat="1" customHeight="1" spans="1:5">
      <c r="A520" s="218">
        <v>2200208</v>
      </c>
      <c r="B520" s="219" t="s">
        <v>574</v>
      </c>
      <c r="C520" s="219">
        <v>64</v>
      </c>
      <c r="D520" s="210"/>
      <c r="E520" s="210">
        <f t="shared" si="8"/>
        <v>64</v>
      </c>
    </row>
    <row r="521" s="200" customFormat="1" customHeight="1" spans="1:5">
      <c r="A521" s="218">
        <v>2200218</v>
      </c>
      <c r="B521" s="219" t="s">
        <v>575</v>
      </c>
      <c r="C521" s="219">
        <v>4195</v>
      </c>
      <c r="D521" s="210"/>
      <c r="E521" s="210">
        <f t="shared" si="8"/>
        <v>4195</v>
      </c>
    </row>
    <row r="522" s="200" customFormat="1" customHeight="1" spans="1:5">
      <c r="A522" s="218">
        <v>2200250</v>
      </c>
      <c r="B522" s="219" t="s">
        <v>173</v>
      </c>
      <c r="C522" s="219">
        <v>30</v>
      </c>
      <c r="D522" s="210"/>
      <c r="E522" s="210">
        <f t="shared" si="8"/>
        <v>30</v>
      </c>
    </row>
    <row r="523" s="200" customFormat="1" customHeight="1" spans="1:5">
      <c r="A523" s="218">
        <v>2200299</v>
      </c>
      <c r="B523" s="219" t="s">
        <v>576</v>
      </c>
      <c r="C523" s="219">
        <v>195</v>
      </c>
      <c r="D523" s="210"/>
      <c r="E523" s="210">
        <f t="shared" si="8"/>
        <v>195</v>
      </c>
    </row>
    <row r="524" s="200" customFormat="1" customHeight="1" spans="1:5">
      <c r="A524" s="218">
        <v>22004</v>
      </c>
      <c r="B524" s="219" t="s">
        <v>577</v>
      </c>
      <c r="C524" s="219">
        <v>162</v>
      </c>
      <c r="D524" s="210"/>
      <c r="E524" s="210">
        <f t="shared" si="8"/>
        <v>162</v>
      </c>
    </row>
    <row r="525" s="200" customFormat="1" customHeight="1" spans="1:5">
      <c r="A525" s="218">
        <v>2200404</v>
      </c>
      <c r="B525" s="219" t="s">
        <v>578</v>
      </c>
      <c r="C525" s="219">
        <v>104</v>
      </c>
      <c r="D525" s="210"/>
      <c r="E525" s="210">
        <f t="shared" si="8"/>
        <v>104</v>
      </c>
    </row>
    <row r="526" s="200" customFormat="1" customHeight="1" spans="1:5">
      <c r="A526" s="218">
        <v>2200409</v>
      </c>
      <c r="B526" s="219" t="s">
        <v>579</v>
      </c>
      <c r="C526" s="219">
        <v>58</v>
      </c>
      <c r="D526" s="210"/>
      <c r="E526" s="210">
        <f t="shared" si="8"/>
        <v>58</v>
      </c>
    </row>
    <row r="527" s="200" customFormat="1" customHeight="1" spans="1:5">
      <c r="A527" s="218">
        <v>22005</v>
      </c>
      <c r="B527" s="219" t="s">
        <v>580</v>
      </c>
      <c r="C527" s="219">
        <v>61</v>
      </c>
      <c r="D527" s="210"/>
      <c r="E527" s="210">
        <f t="shared" si="8"/>
        <v>61</v>
      </c>
    </row>
    <row r="528" s="200" customFormat="1" customHeight="1" spans="1:5">
      <c r="A528" s="218">
        <v>2200506</v>
      </c>
      <c r="B528" s="219" t="s">
        <v>581</v>
      </c>
      <c r="C528" s="219">
        <v>32</v>
      </c>
      <c r="D528" s="210"/>
      <c r="E528" s="210">
        <f t="shared" si="8"/>
        <v>32</v>
      </c>
    </row>
    <row r="529" s="200" customFormat="1" customHeight="1" spans="1:5">
      <c r="A529" s="218">
        <v>2200507</v>
      </c>
      <c r="B529" s="219" t="s">
        <v>582</v>
      </c>
      <c r="C529" s="219">
        <v>16</v>
      </c>
      <c r="D529" s="210"/>
      <c r="E529" s="210">
        <f t="shared" si="8"/>
        <v>16</v>
      </c>
    </row>
    <row r="530" s="200" customFormat="1" customHeight="1" spans="1:5">
      <c r="A530" s="218">
        <v>2200599</v>
      </c>
      <c r="B530" s="219" t="s">
        <v>583</v>
      </c>
      <c r="C530" s="219">
        <v>13</v>
      </c>
      <c r="D530" s="210"/>
      <c r="E530" s="210">
        <f t="shared" si="8"/>
        <v>13</v>
      </c>
    </row>
    <row r="531" s="200" customFormat="1" customHeight="1" spans="1:5">
      <c r="A531" s="218">
        <v>221</v>
      </c>
      <c r="B531" s="219" t="s">
        <v>584</v>
      </c>
      <c r="C531" s="219">
        <v>26517</v>
      </c>
      <c r="D531" s="210"/>
      <c r="E531" s="210">
        <f t="shared" si="8"/>
        <v>26517</v>
      </c>
    </row>
    <row r="532" s="200" customFormat="1" customHeight="1" spans="1:5">
      <c r="A532" s="218">
        <v>22101</v>
      </c>
      <c r="B532" s="219" t="s">
        <v>585</v>
      </c>
      <c r="C532" s="219">
        <v>1835</v>
      </c>
      <c r="D532" s="210"/>
      <c r="E532" s="210">
        <f t="shared" si="8"/>
        <v>1835</v>
      </c>
    </row>
    <row r="533" s="200" customFormat="1" customHeight="1" spans="1:5">
      <c r="A533" s="218">
        <v>2210103</v>
      </c>
      <c r="B533" s="219" t="s">
        <v>586</v>
      </c>
      <c r="C533" s="219">
        <v>769</v>
      </c>
      <c r="D533" s="210"/>
      <c r="E533" s="210">
        <f t="shared" si="8"/>
        <v>769</v>
      </c>
    </row>
    <row r="534" s="200" customFormat="1" customHeight="1" spans="1:5">
      <c r="A534" s="218">
        <v>2210199</v>
      </c>
      <c r="B534" s="219" t="s">
        <v>587</v>
      </c>
      <c r="C534" s="219">
        <v>1066</v>
      </c>
      <c r="D534" s="210"/>
      <c r="E534" s="210">
        <f t="shared" si="8"/>
        <v>1066</v>
      </c>
    </row>
    <row r="535" s="200" customFormat="1" customHeight="1" spans="1:5">
      <c r="A535" s="218">
        <v>22102</v>
      </c>
      <c r="B535" s="219" t="s">
        <v>588</v>
      </c>
      <c r="C535" s="219">
        <v>24629</v>
      </c>
      <c r="D535" s="210"/>
      <c r="E535" s="210">
        <f t="shared" si="8"/>
        <v>24629</v>
      </c>
    </row>
    <row r="536" s="200" customFormat="1" customHeight="1" spans="1:5">
      <c r="A536" s="218">
        <v>2210201</v>
      </c>
      <c r="B536" s="219" t="s">
        <v>589</v>
      </c>
      <c r="C536" s="219">
        <v>18087</v>
      </c>
      <c r="D536" s="210"/>
      <c r="E536" s="210">
        <f t="shared" si="8"/>
        <v>18087</v>
      </c>
    </row>
    <row r="537" s="200" customFormat="1" customHeight="1" spans="1:5">
      <c r="A537" s="218">
        <v>2210203</v>
      </c>
      <c r="B537" s="219" t="s">
        <v>590</v>
      </c>
      <c r="C537" s="219">
        <v>6542</v>
      </c>
      <c r="D537" s="210"/>
      <c r="E537" s="210">
        <f t="shared" si="8"/>
        <v>6542</v>
      </c>
    </row>
    <row r="538" s="200" customFormat="1" customHeight="1" spans="1:5">
      <c r="A538" s="218">
        <v>22103</v>
      </c>
      <c r="B538" s="219" t="s">
        <v>591</v>
      </c>
      <c r="C538" s="219">
        <v>53</v>
      </c>
      <c r="D538" s="210"/>
      <c r="E538" s="210">
        <f t="shared" si="8"/>
        <v>53</v>
      </c>
    </row>
    <row r="539" s="200" customFormat="1" customHeight="1" spans="1:5">
      <c r="A539" s="218">
        <v>2210399</v>
      </c>
      <c r="B539" s="219" t="s">
        <v>592</v>
      </c>
      <c r="C539" s="219">
        <v>53</v>
      </c>
      <c r="D539" s="210"/>
      <c r="E539" s="210">
        <f t="shared" si="8"/>
        <v>53</v>
      </c>
    </row>
    <row r="540" s="200" customFormat="1" customHeight="1" spans="1:5">
      <c r="A540" s="218">
        <v>222</v>
      </c>
      <c r="B540" s="219" t="s">
        <v>593</v>
      </c>
      <c r="C540" s="219">
        <v>4552</v>
      </c>
      <c r="D540" s="210"/>
      <c r="E540" s="210">
        <f t="shared" si="8"/>
        <v>4552</v>
      </c>
    </row>
    <row r="541" s="200" customFormat="1" customHeight="1" spans="1:5">
      <c r="A541" s="218">
        <v>22201</v>
      </c>
      <c r="B541" s="219" t="s">
        <v>594</v>
      </c>
      <c r="C541" s="219">
        <v>1140</v>
      </c>
      <c r="D541" s="210"/>
      <c r="E541" s="210">
        <f t="shared" si="8"/>
        <v>1140</v>
      </c>
    </row>
    <row r="542" s="200" customFormat="1" customHeight="1" spans="1:5">
      <c r="A542" s="218">
        <v>2220101</v>
      </c>
      <c r="B542" s="219" t="s">
        <v>163</v>
      </c>
      <c r="C542" s="219">
        <v>320</v>
      </c>
      <c r="D542" s="210"/>
      <c r="E542" s="210">
        <f t="shared" si="8"/>
        <v>320</v>
      </c>
    </row>
    <row r="543" s="200" customFormat="1" customHeight="1" spans="1:5">
      <c r="A543" s="218">
        <v>2220102</v>
      </c>
      <c r="B543" s="219" t="s">
        <v>164</v>
      </c>
      <c r="C543" s="219">
        <v>127</v>
      </c>
      <c r="D543" s="210"/>
      <c r="E543" s="210">
        <f t="shared" si="8"/>
        <v>127</v>
      </c>
    </row>
    <row r="544" s="200" customFormat="1" customHeight="1" spans="1:5">
      <c r="A544" s="218">
        <v>2220115</v>
      </c>
      <c r="B544" s="219" t="s">
        <v>595</v>
      </c>
      <c r="C544" s="219">
        <v>459</v>
      </c>
      <c r="D544" s="210"/>
      <c r="E544" s="210">
        <f t="shared" si="8"/>
        <v>459</v>
      </c>
    </row>
    <row r="545" s="200" customFormat="1" customHeight="1" spans="1:5">
      <c r="A545" s="218">
        <v>2220199</v>
      </c>
      <c r="B545" s="219" t="s">
        <v>596</v>
      </c>
      <c r="C545" s="219">
        <v>234</v>
      </c>
      <c r="D545" s="210"/>
      <c r="E545" s="210">
        <f t="shared" si="8"/>
        <v>234</v>
      </c>
    </row>
    <row r="546" s="200" customFormat="1" customHeight="1" spans="1:5">
      <c r="A546" s="218">
        <v>22204</v>
      </c>
      <c r="B546" s="219" t="s">
        <v>597</v>
      </c>
      <c r="C546" s="219">
        <v>3262</v>
      </c>
      <c r="D546" s="210"/>
      <c r="E546" s="210">
        <f t="shared" si="8"/>
        <v>3262</v>
      </c>
    </row>
    <row r="547" s="200" customFormat="1" customHeight="1" spans="1:5">
      <c r="A547" s="218">
        <v>2220403</v>
      </c>
      <c r="B547" s="219" t="s">
        <v>598</v>
      </c>
      <c r="C547" s="219">
        <v>2230</v>
      </c>
      <c r="D547" s="210"/>
      <c r="E547" s="210">
        <f t="shared" si="8"/>
        <v>2230</v>
      </c>
    </row>
    <row r="548" s="200" customFormat="1" customHeight="1" spans="1:5">
      <c r="A548" s="218">
        <v>2220499</v>
      </c>
      <c r="B548" s="219" t="s">
        <v>599</v>
      </c>
      <c r="C548" s="219">
        <v>1032</v>
      </c>
      <c r="D548" s="210"/>
      <c r="E548" s="210">
        <f t="shared" si="8"/>
        <v>1032</v>
      </c>
    </row>
    <row r="549" s="200" customFormat="1" customHeight="1" spans="1:5">
      <c r="A549" s="218">
        <v>22205</v>
      </c>
      <c r="B549" s="219" t="s">
        <v>600</v>
      </c>
      <c r="C549" s="219">
        <v>150</v>
      </c>
      <c r="D549" s="210"/>
      <c r="E549" s="210">
        <f t="shared" si="8"/>
        <v>150</v>
      </c>
    </row>
    <row r="550" s="200" customFormat="1" customHeight="1" spans="1:5">
      <c r="A550" s="218">
        <v>2220504</v>
      </c>
      <c r="B550" s="219" t="s">
        <v>601</v>
      </c>
      <c r="C550" s="219">
        <v>150</v>
      </c>
      <c r="D550" s="210"/>
      <c r="E550" s="210">
        <f t="shared" si="8"/>
        <v>150</v>
      </c>
    </row>
    <row r="551" s="200" customFormat="1" customHeight="1" spans="1:5">
      <c r="A551" s="218">
        <v>227</v>
      </c>
      <c r="B551" s="219" t="s">
        <v>602</v>
      </c>
      <c r="C551" s="219">
        <v>23000</v>
      </c>
      <c r="D551" s="210"/>
      <c r="E551" s="210">
        <f t="shared" si="8"/>
        <v>23000</v>
      </c>
    </row>
    <row r="552" s="200" customFormat="1" customHeight="1" spans="1:5">
      <c r="A552" s="218">
        <v>229</v>
      </c>
      <c r="B552" s="219" t="s">
        <v>603</v>
      </c>
      <c r="C552" s="219">
        <v>4442</v>
      </c>
      <c r="D552" s="210"/>
      <c r="E552" s="210">
        <f t="shared" si="8"/>
        <v>4442</v>
      </c>
    </row>
    <row r="553" s="200" customFormat="1" customHeight="1" spans="1:5">
      <c r="A553" s="218">
        <v>22999</v>
      </c>
      <c r="B553" s="219" t="s">
        <v>604</v>
      </c>
      <c r="C553" s="219">
        <v>4442</v>
      </c>
      <c r="D553" s="210"/>
      <c r="E553" s="210">
        <f t="shared" si="8"/>
        <v>4442</v>
      </c>
    </row>
    <row r="554" s="200" customFormat="1" customHeight="1" spans="1:5">
      <c r="A554" s="218">
        <v>2299901</v>
      </c>
      <c r="B554" s="219" t="s">
        <v>605</v>
      </c>
      <c r="C554" s="219">
        <v>4442</v>
      </c>
      <c r="D554" s="210"/>
      <c r="E554" s="210">
        <f t="shared" si="8"/>
        <v>4442</v>
      </c>
    </row>
    <row r="555" s="200" customFormat="1" customHeight="1" spans="1:5">
      <c r="A555" s="218">
        <v>232</v>
      </c>
      <c r="B555" s="219" t="s">
        <v>606</v>
      </c>
      <c r="C555" s="219">
        <v>146000</v>
      </c>
      <c r="D555" s="210"/>
      <c r="E555" s="210">
        <f t="shared" si="8"/>
        <v>146000</v>
      </c>
    </row>
    <row r="556" s="200" customFormat="1" customHeight="1" spans="1:5">
      <c r="A556" s="218">
        <v>23203</v>
      </c>
      <c r="B556" s="219" t="s">
        <v>607</v>
      </c>
      <c r="C556" s="219">
        <v>146000</v>
      </c>
      <c r="D556" s="210"/>
      <c r="E556" s="210">
        <f t="shared" si="8"/>
        <v>146000</v>
      </c>
    </row>
    <row r="557" s="200" customFormat="1" customHeight="1" spans="1:5">
      <c r="A557" s="218">
        <v>2320301</v>
      </c>
      <c r="B557" s="219" t="s">
        <v>608</v>
      </c>
      <c r="C557" s="219">
        <v>26587</v>
      </c>
      <c r="D557" s="210"/>
      <c r="E557" s="210">
        <f t="shared" si="8"/>
        <v>26587</v>
      </c>
    </row>
    <row r="558" s="200" customFormat="1" customHeight="1" spans="1:5">
      <c r="A558" s="218">
        <v>2320304</v>
      </c>
      <c r="B558" s="219" t="s">
        <v>609</v>
      </c>
      <c r="C558" s="219">
        <v>119413</v>
      </c>
      <c r="D558" s="210"/>
      <c r="E558" s="210">
        <f t="shared" si="8"/>
        <v>119413</v>
      </c>
    </row>
    <row r="559" s="200" customFormat="1" customHeight="1" spans="1:5">
      <c r="A559" s="220" t="s">
        <v>610</v>
      </c>
      <c r="B559" s="221"/>
      <c r="C559" s="222">
        <v>1104712</v>
      </c>
      <c r="D559" s="39">
        <v>34000</v>
      </c>
      <c r="E559" s="39">
        <f t="shared" si="8"/>
        <v>1138712</v>
      </c>
    </row>
    <row r="560" s="200" customFormat="1" ht="142" customHeight="1" spans="1:5">
      <c r="A560" s="223" t="s">
        <v>611</v>
      </c>
      <c r="B560" s="223"/>
      <c r="C560" s="223"/>
      <c r="D560" s="223"/>
      <c r="E560" s="223"/>
    </row>
  </sheetData>
  <mergeCells count="3">
    <mergeCell ref="B2:C2"/>
    <mergeCell ref="A559:B559"/>
    <mergeCell ref="A560:E560"/>
  </mergeCells>
  <pageMargins left="0.75" right="0.75" top="1" bottom="1" header="0.509722222222222" footer="0.509722222222222"/>
  <pageSetup paperSize="9" orientation="portrait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J71"/>
  <sheetViews>
    <sheetView showZeros="0" zoomScale="85" zoomScaleNormal="85" workbookViewId="0">
      <pane ySplit="6" topLeftCell="A45" activePane="bottomLeft" state="frozen"/>
      <selection/>
      <selection pane="bottomLeft" activeCell="A1" sqref="A1"/>
    </sheetView>
  </sheetViews>
  <sheetFormatPr defaultColWidth="10" defaultRowHeight="14.25"/>
  <cols>
    <col min="1" max="1" width="42.5" style="73" customWidth="1"/>
    <col min="2" max="4" width="10.6916666666667" style="73" hidden="1" customWidth="1"/>
    <col min="5" max="7" width="15.8333333333333" style="76" customWidth="1"/>
    <col min="8" max="8" width="60.8916666666667" style="73" customWidth="1"/>
    <col min="9" max="9" width="14.025" style="73" hidden="1" customWidth="1"/>
    <col min="10" max="10" width="14.4416666666667" style="77" hidden="1" customWidth="1"/>
    <col min="11" max="11" width="13.475" style="77" hidden="1" customWidth="1"/>
    <col min="12" max="12" width="15.4166666666667" style="73" customWidth="1"/>
    <col min="13" max="14" width="15.4166666666667" style="78" customWidth="1"/>
    <col min="15" max="232" width="10" style="73" customWidth="1"/>
    <col min="233" max="244" width="10" style="79"/>
    <col min="245" max="16372" width="10" style="80"/>
  </cols>
  <sheetData>
    <row r="1" spans="1:3">
      <c r="A1" s="27" t="s">
        <v>612</v>
      </c>
      <c r="B1" s="81"/>
      <c r="C1" s="81"/>
    </row>
    <row r="2" ht="22.5" spans="1:14">
      <c r="A2" s="82" t="s">
        <v>613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="72" customFormat="1" ht="12" spans="1:14">
      <c r="A3" s="83"/>
      <c r="B3" s="83"/>
      <c r="C3" s="83"/>
      <c r="D3" s="84"/>
      <c r="E3" s="85"/>
      <c r="F3" s="85"/>
      <c r="G3" s="85"/>
      <c r="H3" s="86"/>
      <c r="I3" s="86"/>
      <c r="J3" s="153"/>
      <c r="M3" s="154" t="s">
        <v>4</v>
      </c>
      <c r="N3" s="154"/>
    </row>
    <row r="4" s="73" customFormat="1" ht="12" spans="1:244">
      <c r="A4" s="87" t="s">
        <v>614</v>
      </c>
      <c r="B4" s="88"/>
      <c r="C4" s="88"/>
      <c r="D4" s="88"/>
      <c r="E4" s="88"/>
      <c r="F4" s="88"/>
      <c r="G4" s="89"/>
      <c r="H4" s="87" t="s">
        <v>615</v>
      </c>
      <c r="I4" s="155"/>
      <c r="J4" s="155"/>
      <c r="K4" s="88"/>
      <c r="L4" s="155"/>
      <c r="M4" s="88"/>
      <c r="N4" s="8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</row>
    <row r="5" s="72" customFormat="1" ht="14" customHeight="1" spans="1:244">
      <c r="A5" s="90" t="s">
        <v>616</v>
      </c>
      <c r="B5" s="91" t="s">
        <v>617</v>
      </c>
      <c r="C5" s="91" t="s">
        <v>618</v>
      </c>
      <c r="D5" s="92" t="s">
        <v>619</v>
      </c>
      <c r="E5" s="93" t="s">
        <v>620</v>
      </c>
      <c r="F5" s="94"/>
      <c r="G5" s="94"/>
      <c r="H5" s="95" t="s">
        <v>616</v>
      </c>
      <c r="I5" s="156" t="s">
        <v>617</v>
      </c>
      <c r="J5" s="156" t="s">
        <v>618</v>
      </c>
      <c r="K5" s="157" t="s">
        <v>619</v>
      </c>
      <c r="L5" s="94" t="s">
        <v>620</v>
      </c>
      <c r="M5" s="94"/>
      <c r="N5" s="94"/>
      <c r="HY5" s="79"/>
      <c r="HZ5" s="79"/>
      <c r="IA5" s="79"/>
      <c r="IB5" s="79"/>
      <c r="IC5" s="79"/>
      <c r="ID5" s="79"/>
      <c r="IE5" s="79"/>
      <c r="IF5" s="79"/>
      <c r="IG5" s="79"/>
      <c r="IH5" s="79"/>
      <c r="II5" s="79"/>
      <c r="IJ5" s="79"/>
    </row>
    <row r="6" s="72" customFormat="1" ht="31" customHeight="1" spans="1:244">
      <c r="A6" s="90"/>
      <c r="B6" s="96"/>
      <c r="C6" s="96"/>
      <c r="D6" s="92"/>
      <c r="E6" s="93" t="s">
        <v>621</v>
      </c>
      <c r="F6" s="97" t="s">
        <v>10</v>
      </c>
      <c r="G6" s="94" t="s">
        <v>11</v>
      </c>
      <c r="H6" s="95"/>
      <c r="I6" s="156"/>
      <c r="J6" s="156"/>
      <c r="K6" s="157"/>
      <c r="L6" s="94" t="s">
        <v>621</v>
      </c>
      <c r="M6" s="97" t="s">
        <v>10</v>
      </c>
      <c r="N6" s="94" t="s">
        <v>11</v>
      </c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</row>
    <row r="7" s="74" customFormat="1" ht="27" customHeight="1" spans="1:14">
      <c r="A7" s="98" t="s">
        <v>622</v>
      </c>
      <c r="B7" s="98"/>
      <c r="C7" s="98"/>
      <c r="D7" s="99"/>
      <c r="E7" s="99">
        <v>1235500</v>
      </c>
      <c r="F7" s="100">
        <f>SUM(F8:F26)</f>
        <v>540000</v>
      </c>
      <c r="G7" s="100">
        <f>E7+F7</f>
        <v>1775500</v>
      </c>
      <c r="H7" s="98" t="s">
        <v>623</v>
      </c>
      <c r="I7" s="158"/>
      <c r="J7" s="158"/>
      <c r="K7" s="159"/>
      <c r="L7" s="159">
        <v>1251400</v>
      </c>
      <c r="M7" s="167">
        <f>M15</f>
        <v>664000</v>
      </c>
      <c r="N7" s="167">
        <f>L7+M7</f>
        <v>1915400</v>
      </c>
    </row>
    <row r="8" s="72" customFormat="1" ht="27" customHeight="1" spans="1:14">
      <c r="A8" s="101" t="s">
        <v>624</v>
      </c>
      <c r="B8" s="102"/>
      <c r="C8" s="102"/>
      <c r="D8" s="103"/>
      <c r="E8" s="104"/>
      <c r="F8" s="104"/>
      <c r="G8" s="104">
        <f t="shared" ref="G8:G26" si="0">E8+F8</f>
        <v>0</v>
      </c>
      <c r="H8" s="182" t="s">
        <v>625</v>
      </c>
      <c r="I8" s="103"/>
      <c r="J8" s="103"/>
      <c r="K8" s="160"/>
      <c r="L8" s="103"/>
      <c r="M8" s="161">
        <f>SUM(M9)</f>
        <v>0</v>
      </c>
      <c r="N8" s="161">
        <f t="shared" ref="N8:N46" si="1">L8+M8</f>
        <v>0</v>
      </c>
    </row>
    <row r="9" s="72" customFormat="1" ht="27" customHeight="1" spans="1:14">
      <c r="A9" s="106" t="s">
        <v>626</v>
      </c>
      <c r="B9" s="107"/>
      <c r="C9" s="107"/>
      <c r="D9" s="103"/>
      <c r="E9" s="104">
        <v>200</v>
      </c>
      <c r="F9" s="104"/>
      <c r="G9" s="104">
        <f t="shared" si="0"/>
        <v>200</v>
      </c>
      <c r="H9" s="183" t="s">
        <v>627</v>
      </c>
      <c r="I9" s="103"/>
      <c r="J9" s="162"/>
      <c r="K9" s="163"/>
      <c r="L9" s="118"/>
      <c r="M9" s="161"/>
      <c r="N9" s="161">
        <f t="shared" si="1"/>
        <v>0</v>
      </c>
    </row>
    <row r="10" s="72" customFormat="1" ht="27" customHeight="1" spans="1:14">
      <c r="A10" s="101" t="s">
        <v>628</v>
      </c>
      <c r="B10" s="102"/>
      <c r="C10" s="102"/>
      <c r="D10" s="103"/>
      <c r="E10" s="104"/>
      <c r="F10" s="104"/>
      <c r="G10" s="104">
        <f t="shared" si="0"/>
        <v>0</v>
      </c>
      <c r="H10" s="182" t="s">
        <v>629</v>
      </c>
      <c r="I10" s="103"/>
      <c r="J10" s="162"/>
      <c r="K10" s="160"/>
      <c r="L10" s="164"/>
      <c r="M10" s="161">
        <f>SUM(M11:M12)</f>
        <v>0</v>
      </c>
      <c r="N10" s="161">
        <f t="shared" si="1"/>
        <v>0</v>
      </c>
    </row>
    <row r="11" s="72" customFormat="1" ht="27" customHeight="1" spans="1:14">
      <c r="A11" s="101" t="s">
        <v>630</v>
      </c>
      <c r="B11" s="102"/>
      <c r="C11" s="102"/>
      <c r="D11" s="103"/>
      <c r="E11" s="104"/>
      <c r="F11" s="104"/>
      <c r="G11" s="104">
        <f t="shared" si="0"/>
        <v>0</v>
      </c>
      <c r="H11" s="184" t="s">
        <v>631</v>
      </c>
      <c r="I11" s="103"/>
      <c r="J11" s="162"/>
      <c r="K11" s="163"/>
      <c r="L11" s="118"/>
      <c r="M11" s="161"/>
      <c r="N11" s="161">
        <f t="shared" si="1"/>
        <v>0</v>
      </c>
    </row>
    <row r="12" s="72" customFormat="1" ht="27" customHeight="1" spans="1:14">
      <c r="A12" s="102" t="s">
        <v>632</v>
      </c>
      <c r="B12" s="102"/>
      <c r="C12" s="102"/>
      <c r="D12" s="103"/>
      <c r="E12" s="104"/>
      <c r="F12" s="104"/>
      <c r="G12" s="104">
        <f t="shared" si="0"/>
        <v>0</v>
      </c>
      <c r="H12" s="183" t="s">
        <v>633</v>
      </c>
      <c r="I12" s="103"/>
      <c r="J12" s="162"/>
      <c r="K12" s="163"/>
      <c r="L12" s="118"/>
      <c r="M12" s="161"/>
      <c r="N12" s="161">
        <f t="shared" si="1"/>
        <v>0</v>
      </c>
    </row>
    <row r="13" s="72" customFormat="1" ht="27" customHeight="1" spans="1:14">
      <c r="A13" s="102" t="s">
        <v>634</v>
      </c>
      <c r="B13" s="102"/>
      <c r="C13" s="102"/>
      <c r="D13" s="103"/>
      <c r="E13" s="104"/>
      <c r="F13" s="104"/>
      <c r="G13" s="104">
        <f t="shared" si="0"/>
        <v>0</v>
      </c>
      <c r="H13" s="182" t="s">
        <v>635</v>
      </c>
      <c r="I13" s="103"/>
      <c r="J13" s="103"/>
      <c r="K13" s="160"/>
      <c r="L13" s="164"/>
      <c r="M13" s="161">
        <f>SUM(M14)</f>
        <v>0</v>
      </c>
      <c r="N13" s="161">
        <f t="shared" si="1"/>
        <v>0</v>
      </c>
    </row>
    <row r="14" s="72" customFormat="1" ht="27" customHeight="1" spans="1:14">
      <c r="A14" s="102" t="s">
        <v>636</v>
      </c>
      <c r="B14" s="102"/>
      <c r="C14" s="102"/>
      <c r="D14" s="103"/>
      <c r="E14" s="104">
        <v>36000</v>
      </c>
      <c r="F14" s="104">
        <v>18000</v>
      </c>
      <c r="G14" s="104">
        <f t="shared" si="0"/>
        <v>54000</v>
      </c>
      <c r="H14" s="183" t="s">
        <v>637</v>
      </c>
      <c r="I14" s="103"/>
      <c r="J14" s="162"/>
      <c r="K14" s="163"/>
      <c r="L14" s="118"/>
      <c r="M14" s="161"/>
      <c r="N14" s="161">
        <f t="shared" si="1"/>
        <v>0</v>
      </c>
    </row>
    <row r="15" s="72" customFormat="1" ht="27" customHeight="1" spans="1:14">
      <c r="A15" s="102" t="s">
        <v>638</v>
      </c>
      <c r="B15" s="102"/>
      <c r="C15" s="102"/>
      <c r="D15" s="103"/>
      <c r="E15" s="104">
        <v>4000</v>
      </c>
      <c r="F15" s="104">
        <v>2000</v>
      </c>
      <c r="G15" s="104">
        <f t="shared" si="0"/>
        <v>6000</v>
      </c>
      <c r="H15" s="185" t="s">
        <v>639</v>
      </c>
      <c r="I15" s="103"/>
      <c r="J15" s="162"/>
      <c r="K15" s="163"/>
      <c r="L15" s="161">
        <v>1188500</v>
      </c>
      <c r="M15" s="161">
        <f>SUM(M16:M23)</f>
        <v>664000</v>
      </c>
      <c r="N15" s="161">
        <f t="shared" si="1"/>
        <v>1852500</v>
      </c>
    </row>
    <row r="16" s="72" customFormat="1" ht="27" customHeight="1" spans="1:14">
      <c r="A16" s="102" t="s">
        <v>640</v>
      </c>
      <c r="B16" s="102"/>
      <c r="C16" s="102"/>
      <c r="D16" s="103"/>
      <c r="E16" s="104">
        <v>1085000</v>
      </c>
      <c r="F16" s="104">
        <v>520000</v>
      </c>
      <c r="G16" s="104">
        <f t="shared" si="0"/>
        <v>1605000</v>
      </c>
      <c r="H16" s="183" t="s">
        <v>641</v>
      </c>
      <c r="I16" s="103"/>
      <c r="J16" s="162"/>
      <c r="K16" s="163"/>
      <c r="L16" s="118"/>
      <c r="M16" s="161"/>
      <c r="N16" s="161">
        <f t="shared" si="1"/>
        <v>0</v>
      </c>
    </row>
    <row r="17" s="72" customFormat="1" ht="27" customHeight="1" spans="1:14">
      <c r="A17" s="102" t="s">
        <v>642</v>
      </c>
      <c r="B17" s="102"/>
      <c r="C17" s="102"/>
      <c r="D17" s="103"/>
      <c r="E17" s="104"/>
      <c r="F17" s="104"/>
      <c r="G17" s="104">
        <f t="shared" si="0"/>
        <v>0</v>
      </c>
      <c r="H17" s="183" t="s">
        <v>643</v>
      </c>
      <c r="I17" s="103"/>
      <c r="J17" s="162"/>
      <c r="K17" s="160"/>
      <c r="L17" s="164">
        <v>1037000</v>
      </c>
      <c r="M17" s="161">
        <f>124000+520000</f>
        <v>644000</v>
      </c>
      <c r="N17" s="161">
        <f t="shared" si="1"/>
        <v>1681000</v>
      </c>
    </row>
    <row r="18" s="72" customFormat="1" ht="27" customHeight="1" spans="1:14">
      <c r="A18" s="102" t="s">
        <v>644</v>
      </c>
      <c r="B18" s="102"/>
      <c r="C18" s="102"/>
      <c r="D18" s="103"/>
      <c r="E18" s="104"/>
      <c r="F18" s="104"/>
      <c r="G18" s="104">
        <f t="shared" si="0"/>
        <v>0</v>
      </c>
      <c r="H18" s="183" t="s">
        <v>645</v>
      </c>
      <c r="I18" s="103"/>
      <c r="J18" s="162"/>
      <c r="K18" s="163"/>
      <c r="L18" s="118">
        <v>4000</v>
      </c>
      <c r="M18" s="161"/>
      <c r="N18" s="161">
        <f t="shared" si="1"/>
        <v>4000</v>
      </c>
    </row>
    <row r="19" s="72" customFormat="1" ht="27" customHeight="1" spans="1:14">
      <c r="A19" s="102" t="s">
        <v>646</v>
      </c>
      <c r="B19" s="102"/>
      <c r="C19" s="102"/>
      <c r="D19" s="103"/>
      <c r="E19" s="104">
        <v>100000</v>
      </c>
      <c r="F19" s="104"/>
      <c r="G19" s="104">
        <f t="shared" si="0"/>
        <v>100000</v>
      </c>
      <c r="H19" s="183" t="s">
        <v>647</v>
      </c>
      <c r="I19" s="103"/>
      <c r="J19" s="103"/>
      <c r="K19" s="160"/>
      <c r="L19" s="164">
        <v>36000</v>
      </c>
      <c r="M19" s="161">
        <v>18000</v>
      </c>
      <c r="N19" s="161">
        <f t="shared" si="1"/>
        <v>54000</v>
      </c>
    </row>
    <row r="20" s="72" customFormat="1" ht="27" customHeight="1" spans="1:14">
      <c r="A20" s="102" t="s">
        <v>648</v>
      </c>
      <c r="B20" s="102"/>
      <c r="C20" s="102"/>
      <c r="D20" s="103"/>
      <c r="E20" s="104"/>
      <c r="F20" s="104"/>
      <c r="G20" s="104">
        <f t="shared" si="0"/>
        <v>0</v>
      </c>
      <c r="H20" s="186" t="s">
        <v>649</v>
      </c>
      <c r="I20" s="103"/>
      <c r="J20" s="162"/>
      <c r="K20" s="163"/>
      <c r="L20" s="118">
        <v>1500</v>
      </c>
      <c r="M20" s="161">
        <v>2000</v>
      </c>
      <c r="N20" s="161">
        <f t="shared" si="1"/>
        <v>3500</v>
      </c>
    </row>
    <row r="21" s="72" customFormat="1" ht="27" customHeight="1" spans="1:14">
      <c r="A21" s="102" t="s">
        <v>650</v>
      </c>
      <c r="B21" s="102"/>
      <c r="C21" s="102"/>
      <c r="D21" s="103"/>
      <c r="E21" s="104"/>
      <c r="F21" s="104"/>
      <c r="G21" s="104">
        <f t="shared" si="0"/>
        <v>0</v>
      </c>
      <c r="H21" s="183" t="s">
        <v>651</v>
      </c>
      <c r="I21" s="103"/>
      <c r="J21" s="162"/>
      <c r="K21" s="163"/>
      <c r="L21" s="118"/>
      <c r="M21" s="161"/>
      <c r="N21" s="161">
        <f t="shared" si="1"/>
        <v>0</v>
      </c>
    </row>
    <row r="22" s="72" customFormat="1" ht="27" customHeight="1" spans="1:14">
      <c r="A22" s="113" t="s">
        <v>652</v>
      </c>
      <c r="B22" s="102"/>
      <c r="C22" s="102"/>
      <c r="D22" s="103"/>
      <c r="E22" s="104"/>
      <c r="F22" s="104"/>
      <c r="G22" s="104">
        <f t="shared" si="0"/>
        <v>0</v>
      </c>
      <c r="H22" s="183" t="s">
        <v>653</v>
      </c>
      <c r="I22" s="163"/>
      <c r="J22" s="162"/>
      <c r="K22" s="163"/>
      <c r="L22" s="163">
        <v>100000</v>
      </c>
      <c r="M22" s="161"/>
      <c r="N22" s="161">
        <f t="shared" si="1"/>
        <v>100000</v>
      </c>
    </row>
    <row r="23" s="72" customFormat="1" ht="27" customHeight="1" spans="1:14">
      <c r="A23" s="114" t="s">
        <v>654</v>
      </c>
      <c r="B23" s="115"/>
      <c r="C23" s="102"/>
      <c r="D23" s="103"/>
      <c r="E23" s="104"/>
      <c r="F23" s="104"/>
      <c r="G23" s="104">
        <f t="shared" si="0"/>
        <v>0</v>
      </c>
      <c r="H23" s="187" t="s">
        <v>655</v>
      </c>
      <c r="I23" s="163"/>
      <c r="J23" s="162"/>
      <c r="K23" s="163"/>
      <c r="L23" s="163">
        <v>10000</v>
      </c>
      <c r="M23" s="161"/>
      <c r="N23" s="161">
        <f t="shared" si="1"/>
        <v>10000</v>
      </c>
    </row>
    <row r="24" s="72" customFormat="1" ht="27" customHeight="1" spans="1:14">
      <c r="A24" s="113" t="s">
        <v>656</v>
      </c>
      <c r="B24" s="115"/>
      <c r="C24" s="102"/>
      <c r="D24" s="117"/>
      <c r="E24" s="118">
        <v>10000</v>
      </c>
      <c r="F24" s="104"/>
      <c r="G24" s="104">
        <f t="shared" si="0"/>
        <v>10000</v>
      </c>
      <c r="H24" s="182" t="s">
        <v>657</v>
      </c>
      <c r="I24" s="103"/>
      <c r="J24" s="162"/>
      <c r="K24" s="163"/>
      <c r="L24" s="118"/>
      <c r="M24" s="161"/>
      <c r="N24" s="161">
        <f t="shared" si="1"/>
        <v>0</v>
      </c>
    </row>
    <row r="25" s="72" customFormat="1" ht="27" customHeight="1" spans="1:14">
      <c r="A25" s="114" t="s">
        <v>658</v>
      </c>
      <c r="B25" s="119"/>
      <c r="C25" s="120"/>
      <c r="D25" s="117"/>
      <c r="E25" s="118">
        <v>300</v>
      </c>
      <c r="F25" s="104"/>
      <c r="G25" s="104">
        <f t="shared" si="0"/>
        <v>300</v>
      </c>
      <c r="H25" s="183" t="s">
        <v>659</v>
      </c>
      <c r="I25" s="103"/>
      <c r="J25" s="162"/>
      <c r="K25" s="163"/>
      <c r="L25" s="118"/>
      <c r="M25" s="161"/>
      <c r="N25" s="161">
        <f t="shared" si="1"/>
        <v>0</v>
      </c>
    </row>
    <row r="26" s="72" customFormat="1" ht="27" customHeight="1" spans="1:14">
      <c r="A26" s="113" t="s">
        <v>660</v>
      </c>
      <c r="B26" s="73"/>
      <c r="C26" s="73"/>
      <c r="D26" s="103"/>
      <c r="E26" s="104"/>
      <c r="F26" s="104"/>
      <c r="G26" s="104">
        <f t="shared" si="0"/>
        <v>0</v>
      </c>
      <c r="H26" s="183" t="s">
        <v>661</v>
      </c>
      <c r="I26" s="103"/>
      <c r="J26" s="162"/>
      <c r="K26" s="163"/>
      <c r="L26" s="118"/>
      <c r="M26" s="161"/>
      <c r="N26" s="161">
        <f t="shared" si="1"/>
        <v>0</v>
      </c>
    </row>
    <row r="27" s="72" customFormat="1" ht="27" customHeight="1" spans="1:14">
      <c r="A27" s="120"/>
      <c r="B27" s="119"/>
      <c r="C27" s="120"/>
      <c r="D27" s="103"/>
      <c r="E27" s="121"/>
      <c r="F27" s="104"/>
      <c r="G27" s="104">
        <f t="shared" ref="G27:G69" si="2">E27+F27</f>
        <v>0</v>
      </c>
      <c r="H27" s="184" t="s">
        <v>662</v>
      </c>
      <c r="I27" s="103"/>
      <c r="J27" s="162"/>
      <c r="K27" s="163"/>
      <c r="L27" s="193"/>
      <c r="M27" s="161"/>
      <c r="N27" s="161">
        <f t="shared" si="1"/>
        <v>0</v>
      </c>
    </row>
    <row r="28" s="72" customFormat="1" ht="27" customHeight="1" spans="1:14">
      <c r="A28" s="120"/>
      <c r="B28" s="119"/>
      <c r="C28" s="120"/>
      <c r="D28" s="103"/>
      <c r="E28" s="104"/>
      <c r="F28" s="104"/>
      <c r="G28" s="104">
        <f t="shared" si="2"/>
        <v>0</v>
      </c>
      <c r="H28" s="182" t="s">
        <v>663</v>
      </c>
      <c r="I28" s="103"/>
      <c r="J28" s="162"/>
      <c r="K28" s="163"/>
      <c r="L28" s="118">
        <v>200</v>
      </c>
      <c r="M28" s="161"/>
      <c r="N28" s="161">
        <f t="shared" si="1"/>
        <v>200</v>
      </c>
    </row>
    <row r="29" s="72" customFormat="1" ht="27" customHeight="1" spans="1:14">
      <c r="A29" s="120"/>
      <c r="B29" s="119"/>
      <c r="C29" s="120"/>
      <c r="D29" s="103"/>
      <c r="E29" s="104"/>
      <c r="F29" s="104"/>
      <c r="G29" s="104">
        <f t="shared" si="2"/>
        <v>0</v>
      </c>
      <c r="H29" s="183" t="s">
        <v>664</v>
      </c>
      <c r="I29" s="103"/>
      <c r="J29" s="103"/>
      <c r="K29" s="160"/>
      <c r="L29" s="164"/>
      <c r="M29" s="161"/>
      <c r="N29" s="161">
        <f t="shared" si="1"/>
        <v>0</v>
      </c>
    </row>
    <row r="30" s="72" customFormat="1" ht="27" customHeight="1" spans="1:14">
      <c r="A30" s="123"/>
      <c r="B30" s="124"/>
      <c r="C30" s="123"/>
      <c r="D30" s="103"/>
      <c r="E30" s="104"/>
      <c r="F30" s="104"/>
      <c r="G30" s="104">
        <f t="shared" si="2"/>
        <v>0</v>
      </c>
      <c r="H30" s="183" t="s">
        <v>665</v>
      </c>
      <c r="I30" s="103"/>
      <c r="J30" s="162"/>
      <c r="K30" s="163"/>
      <c r="L30" s="118">
        <v>200</v>
      </c>
      <c r="M30" s="161"/>
      <c r="N30" s="161">
        <f t="shared" si="1"/>
        <v>200</v>
      </c>
    </row>
    <row r="31" s="72" customFormat="1" ht="27" customHeight="1" spans="1:14">
      <c r="A31" s="123"/>
      <c r="B31" s="124"/>
      <c r="C31" s="123"/>
      <c r="D31" s="103"/>
      <c r="E31" s="104"/>
      <c r="F31" s="104"/>
      <c r="G31" s="104">
        <f t="shared" si="2"/>
        <v>0</v>
      </c>
      <c r="H31" s="183" t="s">
        <v>666</v>
      </c>
      <c r="I31" s="103"/>
      <c r="J31" s="162"/>
      <c r="K31" s="163"/>
      <c r="L31" s="118"/>
      <c r="M31" s="161"/>
      <c r="N31" s="161">
        <f t="shared" si="1"/>
        <v>0</v>
      </c>
    </row>
    <row r="32" s="72" customFormat="1" ht="27" customHeight="1" spans="1:14">
      <c r="A32" s="125"/>
      <c r="B32" s="126"/>
      <c r="C32" s="125"/>
      <c r="D32" s="103"/>
      <c r="E32" s="104"/>
      <c r="F32" s="104"/>
      <c r="G32" s="104">
        <f t="shared" si="2"/>
        <v>0</v>
      </c>
      <c r="H32" s="182" t="s">
        <v>667</v>
      </c>
      <c r="I32" s="103"/>
      <c r="J32" s="162"/>
      <c r="K32" s="163"/>
      <c r="L32" s="118"/>
      <c r="M32" s="161"/>
      <c r="N32" s="161">
        <f t="shared" si="1"/>
        <v>0</v>
      </c>
    </row>
    <row r="33" s="73" customFormat="1" ht="27" customHeight="1" spans="1:14">
      <c r="A33" s="127"/>
      <c r="B33" s="125"/>
      <c r="C33" s="125"/>
      <c r="D33" s="118"/>
      <c r="E33" s="104"/>
      <c r="F33" s="104"/>
      <c r="G33" s="104">
        <f t="shared" si="2"/>
        <v>0</v>
      </c>
      <c r="H33" s="183" t="s">
        <v>668</v>
      </c>
      <c r="I33" s="103"/>
      <c r="J33" s="162"/>
      <c r="K33" s="163"/>
      <c r="L33" s="118"/>
      <c r="M33" s="161"/>
      <c r="N33" s="161">
        <f t="shared" si="1"/>
        <v>0</v>
      </c>
    </row>
    <row r="34" s="72" customFormat="1" ht="27" customHeight="1" spans="1:14">
      <c r="A34" s="128"/>
      <c r="B34" s="128"/>
      <c r="C34" s="128"/>
      <c r="D34" s="103"/>
      <c r="E34" s="104"/>
      <c r="F34" s="104"/>
      <c r="G34" s="104">
        <f t="shared" si="2"/>
        <v>0</v>
      </c>
      <c r="H34" s="183" t="s">
        <v>669</v>
      </c>
      <c r="I34" s="103"/>
      <c r="J34" s="162"/>
      <c r="K34" s="163"/>
      <c r="L34" s="118"/>
      <c r="M34" s="161"/>
      <c r="N34" s="161">
        <f t="shared" si="1"/>
        <v>0</v>
      </c>
    </row>
    <row r="35" s="72" customFormat="1" ht="27" customHeight="1" spans="1:14">
      <c r="A35" s="117"/>
      <c r="B35" s="117"/>
      <c r="C35" s="117"/>
      <c r="D35" s="117"/>
      <c r="E35" s="129"/>
      <c r="F35" s="104"/>
      <c r="G35" s="104">
        <f t="shared" si="2"/>
        <v>0</v>
      </c>
      <c r="H35" s="188" t="s">
        <v>670</v>
      </c>
      <c r="I35" s="103"/>
      <c r="J35" s="162"/>
      <c r="K35" s="163"/>
      <c r="L35" s="118">
        <v>200</v>
      </c>
      <c r="M35" s="161"/>
      <c r="N35" s="161">
        <f t="shared" si="1"/>
        <v>200</v>
      </c>
    </row>
    <row r="36" s="72" customFormat="1" ht="27" customHeight="1" spans="1:14">
      <c r="A36" s="125"/>
      <c r="B36" s="125"/>
      <c r="C36" s="125"/>
      <c r="D36" s="103"/>
      <c r="E36" s="100"/>
      <c r="F36" s="104"/>
      <c r="G36" s="104">
        <f t="shared" si="2"/>
        <v>0</v>
      </c>
      <c r="H36" s="183" t="s">
        <v>671</v>
      </c>
      <c r="I36" s="165"/>
      <c r="J36" s="103"/>
      <c r="K36" s="160"/>
      <c r="L36" s="164">
        <v>200</v>
      </c>
      <c r="M36" s="161"/>
      <c r="N36" s="161">
        <f t="shared" si="1"/>
        <v>200</v>
      </c>
    </row>
    <row r="37" s="72" customFormat="1" ht="27" customHeight="1" spans="1:14">
      <c r="A37" s="131"/>
      <c r="B37" s="131"/>
      <c r="C37" s="131"/>
      <c r="D37" s="103"/>
      <c r="E37" s="100"/>
      <c r="F37" s="104"/>
      <c r="G37" s="104">
        <f t="shared" si="2"/>
        <v>0</v>
      </c>
      <c r="H37" s="189" t="s">
        <v>672</v>
      </c>
      <c r="I37" s="165"/>
      <c r="J37" s="162"/>
      <c r="K37" s="163"/>
      <c r="L37" s="161">
        <v>15500</v>
      </c>
      <c r="M37" s="161"/>
      <c r="N37" s="161">
        <f t="shared" si="1"/>
        <v>15500</v>
      </c>
    </row>
    <row r="38" s="72" customFormat="1" ht="27" customHeight="1" spans="1:14">
      <c r="A38" s="133"/>
      <c r="B38" s="133"/>
      <c r="C38" s="133"/>
      <c r="D38" s="103"/>
      <c r="E38" s="100"/>
      <c r="F38" s="104"/>
      <c r="G38" s="104">
        <f t="shared" si="2"/>
        <v>0</v>
      </c>
      <c r="H38" s="183" t="s">
        <v>673</v>
      </c>
      <c r="I38" s="165"/>
      <c r="J38" s="162"/>
      <c r="K38" s="163"/>
      <c r="L38" s="118"/>
      <c r="M38" s="161"/>
      <c r="N38" s="161">
        <f t="shared" si="1"/>
        <v>0</v>
      </c>
    </row>
    <row r="39" s="72" customFormat="1" ht="27" customHeight="1" spans="1:14">
      <c r="A39" s="133"/>
      <c r="B39" s="133"/>
      <c r="C39" s="133"/>
      <c r="D39" s="103"/>
      <c r="E39" s="100"/>
      <c r="F39" s="104"/>
      <c r="G39" s="104">
        <f t="shared" si="2"/>
        <v>0</v>
      </c>
      <c r="H39" s="183" t="s">
        <v>674</v>
      </c>
      <c r="I39" s="103"/>
      <c r="J39" s="162"/>
      <c r="K39" s="163"/>
      <c r="L39" s="118">
        <v>500</v>
      </c>
      <c r="M39" s="161"/>
      <c r="N39" s="161">
        <f t="shared" si="1"/>
        <v>500</v>
      </c>
    </row>
    <row r="40" s="72" customFormat="1" ht="27" customHeight="1" spans="1:14">
      <c r="A40" s="125"/>
      <c r="B40" s="125"/>
      <c r="C40" s="125"/>
      <c r="D40" s="103"/>
      <c r="E40" s="100"/>
      <c r="F40" s="104"/>
      <c r="G40" s="104">
        <f t="shared" si="2"/>
        <v>0</v>
      </c>
      <c r="H40" s="183" t="s">
        <v>675</v>
      </c>
      <c r="I40" s="103"/>
      <c r="J40" s="162"/>
      <c r="K40" s="163"/>
      <c r="L40" s="118">
        <v>15000</v>
      </c>
      <c r="M40" s="161"/>
      <c r="N40" s="161">
        <f t="shared" si="1"/>
        <v>15000</v>
      </c>
    </row>
    <row r="41" s="72" customFormat="1" ht="27" customHeight="1" spans="1:14">
      <c r="A41" s="125"/>
      <c r="B41" s="125"/>
      <c r="C41" s="125"/>
      <c r="D41" s="103"/>
      <c r="E41" s="100"/>
      <c r="F41" s="104"/>
      <c r="G41" s="104">
        <f t="shared" si="2"/>
        <v>0</v>
      </c>
      <c r="H41" s="190" t="s">
        <v>676</v>
      </c>
      <c r="I41" s="103"/>
      <c r="J41" s="162"/>
      <c r="K41" s="160"/>
      <c r="L41" s="164">
        <v>47000</v>
      </c>
      <c r="M41" s="161"/>
      <c r="N41" s="161">
        <f t="shared" si="1"/>
        <v>47000</v>
      </c>
    </row>
    <row r="42" s="72" customFormat="1" ht="27" customHeight="1" spans="1:14">
      <c r="A42" s="125"/>
      <c r="B42" s="125"/>
      <c r="C42" s="125"/>
      <c r="D42" s="103"/>
      <c r="E42" s="100"/>
      <c r="F42" s="104"/>
      <c r="G42" s="104">
        <f t="shared" si="2"/>
        <v>0</v>
      </c>
      <c r="H42" s="191" t="s">
        <v>677</v>
      </c>
      <c r="I42" s="103"/>
      <c r="J42" s="162"/>
      <c r="K42" s="163"/>
      <c r="L42" s="118">
        <v>47000</v>
      </c>
      <c r="M42" s="161"/>
      <c r="N42" s="161">
        <f t="shared" si="1"/>
        <v>47000</v>
      </c>
    </row>
    <row r="43" s="72" customFormat="1" ht="27" customHeight="1" spans="1:14">
      <c r="A43" s="125"/>
      <c r="B43" s="125"/>
      <c r="C43" s="125"/>
      <c r="D43" s="103"/>
      <c r="E43" s="100"/>
      <c r="F43" s="104"/>
      <c r="G43" s="104">
        <f t="shared" si="2"/>
        <v>0</v>
      </c>
      <c r="H43" s="191" t="s">
        <v>678</v>
      </c>
      <c r="I43" s="103"/>
      <c r="J43" s="162"/>
      <c r="K43" s="160"/>
      <c r="L43" s="118"/>
      <c r="M43" s="161"/>
      <c r="N43" s="161">
        <f t="shared" ref="N43:N56" si="3">L43+M43</f>
        <v>0</v>
      </c>
    </row>
    <row r="44" s="73" customFormat="1" ht="27" customHeight="1" spans="1:14">
      <c r="A44" s="125"/>
      <c r="B44" s="125"/>
      <c r="C44" s="125"/>
      <c r="D44" s="103"/>
      <c r="E44" s="100"/>
      <c r="F44" s="104"/>
      <c r="G44" s="104">
        <f t="shared" si="2"/>
        <v>0</v>
      </c>
      <c r="H44" s="190" t="s">
        <v>679</v>
      </c>
      <c r="I44" s="103"/>
      <c r="J44" s="162"/>
      <c r="K44" s="163"/>
      <c r="L44" s="118"/>
      <c r="M44" s="161"/>
      <c r="N44" s="161">
        <f t="shared" si="3"/>
        <v>0</v>
      </c>
    </row>
    <row r="45" s="72" customFormat="1" ht="27" customHeight="1" spans="1:14">
      <c r="A45" s="117"/>
      <c r="B45" s="117"/>
      <c r="C45" s="117"/>
      <c r="D45" s="117"/>
      <c r="E45" s="129"/>
      <c r="F45" s="104"/>
      <c r="G45" s="104">
        <f t="shared" si="2"/>
        <v>0</v>
      </c>
      <c r="H45" s="191" t="s">
        <v>680</v>
      </c>
      <c r="I45" s="103"/>
      <c r="J45" s="162"/>
      <c r="K45" s="163"/>
      <c r="L45" s="118">
        <v>0</v>
      </c>
      <c r="M45" s="161"/>
      <c r="N45" s="161">
        <f t="shared" si="3"/>
        <v>0</v>
      </c>
    </row>
    <row r="46" s="72" customFormat="1" ht="27" customHeight="1" spans="1:14">
      <c r="A46" s="117"/>
      <c r="B46" s="117"/>
      <c r="C46" s="117"/>
      <c r="D46" s="117"/>
      <c r="E46" s="129"/>
      <c r="F46" s="104"/>
      <c r="G46" s="104">
        <f t="shared" si="2"/>
        <v>0</v>
      </c>
      <c r="H46" s="191" t="s">
        <v>681</v>
      </c>
      <c r="I46" s="103"/>
      <c r="J46" s="162"/>
      <c r="K46" s="163"/>
      <c r="L46" s="118"/>
      <c r="M46" s="161"/>
      <c r="N46" s="161">
        <f t="shared" si="3"/>
        <v>0</v>
      </c>
    </row>
    <row r="47" s="72" customFormat="1" ht="27" customHeight="1" spans="1:14">
      <c r="A47" s="117"/>
      <c r="B47" s="117"/>
      <c r="C47" s="117"/>
      <c r="D47" s="117"/>
      <c r="E47" s="129"/>
      <c r="F47" s="104"/>
      <c r="G47" s="104">
        <f t="shared" si="2"/>
        <v>0</v>
      </c>
      <c r="H47" s="137"/>
      <c r="I47" s="103"/>
      <c r="J47" s="162"/>
      <c r="K47" s="163"/>
      <c r="L47" s="118"/>
      <c r="M47" s="161"/>
      <c r="N47" s="161">
        <f t="shared" si="3"/>
        <v>0</v>
      </c>
    </row>
    <row r="48" s="72" customFormat="1" ht="27" customHeight="1" spans="1:14">
      <c r="A48" s="131" t="s">
        <v>57</v>
      </c>
      <c r="B48" s="131"/>
      <c r="C48" s="131"/>
      <c r="D48" s="117"/>
      <c r="E48" s="129"/>
      <c r="F48" s="104"/>
      <c r="G48" s="104">
        <f t="shared" si="2"/>
        <v>0</v>
      </c>
      <c r="H48" s="131" t="s">
        <v>682</v>
      </c>
      <c r="I48" s="103"/>
      <c r="J48" s="162"/>
      <c r="K48" s="163"/>
      <c r="L48" s="118"/>
      <c r="M48" s="161"/>
      <c r="N48" s="161">
        <f t="shared" si="3"/>
        <v>0</v>
      </c>
    </row>
    <row r="49" s="72" customFormat="1" ht="27" customHeight="1" spans="1:14">
      <c r="A49" s="133" t="s">
        <v>683</v>
      </c>
      <c r="B49" s="133"/>
      <c r="C49" s="133"/>
      <c r="D49" s="117"/>
      <c r="E49" s="129"/>
      <c r="F49" s="104"/>
      <c r="G49" s="104">
        <f t="shared" si="2"/>
        <v>0</v>
      </c>
      <c r="H49" s="133" t="s">
        <v>684</v>
      </c>
      <c r="I49" s="103"/>
      <c r="J49" s="162"/>
      <c r="K49" s="163"/>
      <c r="L49" s="118"/>
      <c r="M49" s="161"/>
      <c r="N49" s="161">
        <f t="shared" si="3"/>
        <v>0</v>
      </c>
    </row>
    <row r="50" s="72" customFormat="1" ht="27" customHeight="1" spans="1:14">
      <c r="A50" s="133" t="s">
        <v>685</v>
      </c>
      <c r="B50" s="133"/>
      <c r="C50" s="133"/>
      <c r="D50" s="117"/>
      <c r="E50" s="129"/>
      <c r="F50" s="104"/>
      <c r="G50" s="104">
        <f t="shared" si="2"/>
        <v>0</v>
      </c>
      <c r="H50" s="138" t="s">
        <v>686</v>
      </c>
      <c r="I50" s="103"/>
      <c r="J50" s="162"/>
      <c r="K50" s="163"/>
      <c r="L50" s="118"/>
      <c r="M50" s="161"/>
      <c r="N50" s="161">
        <f t="shared" si="3"/>
        <v>0</v>
      </c>
    </row>
    <row r="51" s="72" customFormat="1" ht="27" customHeight="1" spans="1:14">
      <c r="A51" s="117"/>
      <c r="B51" s="117"/>
      <c r="C51" s="117"/>
      <c r="D51" s="117"/>
      <c r="E51" s="129"/>
      <c r="F51" s="104"/>
      <c r="G51" s="104">
        <f t="shared" si="2"/>
        <v>0</v>
      </c>
      <c r="H51" s="138" t="s">
        <v>687</v>
      </c>
      <c r="I51" s="103"/>
      <c r="J51" s="162"/>
      <c r="K51" s="163"/>
      <c r="L51" s="118"/>
      <c r="M51" s="161"/>
      <c r="N51" s="161">
        <f t="shared" si="3"/>
        <v>0</v>
      </c>
    </row>
    <row r="52" s="72" customFormat="1" ht="27" customHeight="1" spans="1:14">
      <c r="A52" s="117"/>
      <c r="B52" s="117"/>
      <c r="C52" s="117"/>
      <c r="D52" s="117"/>
      <c r="E52" s="129"/>
      <c r="F52" s="104"/>
      <c r="G52" s="104">
        <f t="shared" si="2"/>
        <v>0</v>
      </c>
      <c r="H52" s="140"/>
      <c r="I52" s="103"/>
      <c r="J52" s="162"/>
      <c r="K52" s="163"/>
      <c r="L52" s="118"/>
      <c r="M52" s="161"/>
      <c r="N52" s="161">
        <f t="shared" si="3"/>
        <v>0</v>
      </c>
    </row>
    <row r="53" s="74" customFormat="1" ht="27" customHeight="1" spans="1:14">
      <c r="A53" s="98" t="s">
        <v>71</v>
      </c>
      <c r="B53" s="98"/>
      <c r="C53" s="98"/>
      <c r="D53" s="99"/>
      <c r="E53" s="99">
        <v>185397</v>
      </c>
      <c r="F53" s="100">
        <f>F61</f>
        <v>124000</v>
      </c>
      <c r="G53" s="141">
        <f t="shared" si="2"/>
        <v>309397</v>
      </c>
      <c r="H53" s="98" t="s">
        <v>72</v>
      </c>
      <c r="I53" s="99"/>
      <c r="J53" s="99"/>
      <c r="K53" s="159"/>
      <c r="L53" s="166">
        <v>169497</v>
      </c>
      <c r="M53" s="161"/>
      <c r="N53" s="167">
        <f t="shared" si="3"/>
        <v>169497</v>
      </c>
    </row>
    <row r="54" s="75" customFormat="1" ht="27" customHeight="1" spans="1:14">
      <c r="A54" s="123" t="s">
        <v>688</v>
      </c>
      <c r="B54" s="142"/>
      <c r="C54" s="142"/>
      <c r="D54" s="143"/>
      <c r="E54" s="192">
        <v>40000</v>
      </c>
      <c r="F54" s="104"/>
      <c r="G54" s="104">
        <f t="shared" si="2"/>
        <v>40000</v>
      </c>
      <c r="H54" s="119" t="s">
        <v>689</v>
      </c>
      <c r="I54" s="143"/>
      <c r="J54" s="143"/>
      <c r="K54" s="194"/>
      <c r="L54" s="195"/>
      <c r="M54" s="161"/>
      <c r="N54" s="161">
        <f t="shared" si="3"/>
        <v>0</v>
      </c>
    </row>
    <row r="55" s="72" customFormat="1" ht="27" customHeight="1" spans="1:14">
      <c r="A55" s="120" t="s">
        <v>690</v>
      </c>
      <c r="B55" s="120"/>
      <c r="C55" s="120"/>
      <c r="D55" s="103"/>
      <c r="E55" s="192">
        <v>145397</v>
      </c>
      <c r="F55" s="104"/>
      <c r="G55" s="104">
        <f t="shared" si="2"/>
        <v>145397</v>
      </c>
      <c r="H55" s="119" t="s">
        <v>691</v>
      </c>
      <c r="I55" s="103"/>
      <c r="J55" s="170"/>
      <c r="K55" s="163"/>
      <c r="L55" s="118">
        <v>100000</v>
      </c>
      <c r="M55" s="161"/>
      <c r="N55" s="161">
        <f t="shared" si="3"/>
        <v>100000</v>
      </c>
    </row>
    <row r="56" s="72" customFormat="1" ht="27" customHeight="1" spans="1:14">
      <c r="A56" s="120" t="s">
        <v>110</v>
      </c>
      <c r="B56" s="120"/>
      <c r="C56" s="120"/>
      <c r="D56" s="103"/>
      <c r="E56" s="104"/>
      <c r="F56" s="104"/>
      <c r="G56" s="104">
        <f t="shared" si="2"/>
        <v>0</v>
      </c>
      <c r="H56" s="145" t="s">
        <v>692</v>
      </c>
      <c r="I56" s="103"/>
      <c r="J56" s="162"/>
      <c r="K56" s="163"/>
      <c r="L56" s="118">
        <v>69497</v>
      </c>
      <c r="M56" s="161"/>
      <c r="N56" s="161">
        <f t="shared" si="3"/>
        <v>69497</v>
      </c>
    </row>
    <row r="57" s="72" customFormat="1" ht="27" customHeight="1" spans="1:14">
      <c r="A57" s="144" t="s">
        <v>693</v>
      </c>
      <c r="B57" s="144"/>
      <c r="C57" s="144"/>
      <c r="D57" s="118"/>
      <c r="E57" s="104"/>
      <c r="F57" s="104"/>
      <c r="G57" s="104">
        <f t="shared" si="2"/>
        <v>0</v>
      </c>
      <c r="H57" s="146"/>
      <c r="I57" s="103"/>
      <c r="J57" s="162"/>
      <c r="K57" s="160"/>
      <c r="L57" s="196"/>
      <c r="M57" s="161"/>
      <c r="N57" s="161">
        <f t="shared" ref="N57:N69" si="4">L57+M57</f>
        <v>0</v>
      </c>
    </row>
    <row r="58" s="72" customFormat="1" ht="27" customHeight="1" spans="1:14">
      <c r="A58" s="144" t="s">
        <v>694</v>
      </c>
      <c r="B58" s="144"/>
      <c r="C58" s="144"/>
      <c r="D58" s="118"/>
      <c r="E58" s="104"/>
      <c r="F58" s="104"/>
      <c r="G58" s="104">
        <f t="shared" si="2"/>
        <v>0</v>
      </c>
      <c r="H58" s="146"/>
      <c r="I58" s="103"/>
      <c r="J58" s="162"/>
      <c r="K58" s="160"/>
      <c r="L58" s="118"/>
      <c r="M58" s="161"/>
      <c r="N58" s="161">
        <f t="shared" si="4"/>
        <v>0</v>
      </c>
    </row>
    <row r="59" s="72" customFormat="1" ht="27" customHeight="1" spans="1:14">
      <c r="A59" s="147" t="s">
        <v>695</v>
      </c>
      <c r="B59" s="147"/>
      <c r="C59" s="147"/>
      <c r="D59" s="118"/>
      <c r="E59" s="104"/>
      <c r="F59" s="104"/>
      <c r="G59" s="104">
        <f t="shared" si="2"/>
        <v>0</v>
      </c>
      <c r="H59" s="146"/>
      <c r="I59" s="103"/>
      <c r="J59" s="162"/>
      <c r="K59" s="160"/>
      <c r="L59" s="118"/>
      <c r="M59" s="161"/>
      <c r="N59" s="161">
        <f t="shared" si="4"/>
        <v>0</v>
      </c>
    </row>
    <row r="60" s="72" customFormat="1" ht="27" customHeight="1" spans="1:14">
      <c r="A60" s="147" t="s">
        <v>696</v>
      </c>
      <c r="B60" s="147"/>
      <c r="C60" s="147"/>
      <c r="D60" s="118"/>
      <c r="E60" s="104"/>
      <c r="F60" s="104"/>
      <c r="G60" s="104">
        <f t="shared" si="2"/>
        <v>0</v>
      </c>
      <c r="H60" s="125"/>
      <c r="I60" s="103"/>
      <c r="J60" s="162"/>
      <c r="K60" s="160"/>
      <c r="L60" s="118"/>
      <c r="M60" s="161"/>
      <c r="N60" s="161">
        <f t="shared" si="4"/>
        <v>0</v>
      </c>
    </row>
    <row r="61" s="72" customFormat="1" ht="27" customHeight="1" spans="1:14">
      <c r="A61" s="148" t="s">
        <v>697</v>
      </c>
      <c r="B61" s="149"/>
      <c r="C61" s="149"/>
      <c r="D61" s="118"/>
      <c r="E61" s="104"/>
      <c r="F61" s="104">
        <f>F62+F65</f>
        <v>124000</v>
      </c>
      <c r="G61" s="104">
        <f t="shared" si="2"/>
        <v>124000</v>
      </c>
      <c r="H61" s="125"/>
      <c r="I61" s="103"/>
      <c r="J61" s="162"/>
      <c r="K61" s="160"/>
      <c r="L61" s="118"/>
      <c r="M61" s="161"/>
      <c r="N61" s="161">
        <f t="shared" si="4"/>
        <v>0</v>
      </c>
    </row>
    <row r="62" s="72" customFormat="1" ht="27" customHeight="1" spans="1:14">
      <c r="A62" s="148" t="s">
        <v>698</v>
      </c>
      <c r="B62" s="150"/>
      <c r="C62" s="150"/>
      <c r="D62" s="118"/>
      <c r="E62" s="104">
        <f>SUM(E63:E64)</f>
        <v>0</v>
      </c>
      <c r="F62" s="104">
        <f>SUM(F63:F64)</f>
        <v>124000</v>
      </c>
      <c r="G62" s="104">
        <f t="shared" si="2"/>
        <v>124000</v>
      </c>
      <c r="H62" s="125"/>
      <c r="I62" s="103"/>
      <c r="J62" s="162"/>
      <c r="K62" s="160"/>
      <c r="L62" s="118"/>
      <c r="M62" s="161"/>
      <c r="N62" s="161">
        <f t="shared" si="4"/>
        <v>0</v>
      </c>
    </row>
    <row r="63" s="72" customFormat="1" ht="27" customHeight="1" spans="1:14">
      <c r="A63" s="151" t="s">
        <v>699</v>
      </c>
      <c r="B63" s="152"/>
      <c r="C63" s="152"/>
      <c r="D63" s="118"/>
      <c r="E63" s="104"/>
      <c r="F63" s="104">
        <v>124000</v>
      </c>
      <c r="G63" s="104">
        <f t="shared" si="2"/>
        <v>124000</v>
      </c>
      <c r="H63" s="125"/>
      <c r="I63" s="103"/>
      <c r="J63" s="162"/>
      <c r="K63" s="160"/>
      <c r="L63" s="118"/>
      <c r="M63" s="161"/>
      <c r="N63" s="161">
        <f t="shared" si="4"/>
        <v>0</v>
      </c>
    </row>
    <row r="64" s="72" customFormat="1" ht="27" customHeight="1" spans="1:14">
      <c r="A64" s="173" t="s">
        <v>700</v>
      </c>
      <c r="B64" s="152"/>
      <c r="C64" s="152"/>
      <c r="D64" s="118"/>
      <c r="E64" s="104"/>
      <c r="F64" s="104"/>
      <c r="G64" s="104">
        <f t="shared" si="2"/>
        <v>0</v>
      </c>
      <c r="H64" s="125"/>
      <c r="I64" s="103"/>
      <c r="J64" s="162"/>
      <c r="K64" s="160"/>
      <c r="L64" s="118"/>
      <c r="M64" s="161"/>
      <c r="N64" s="161">
        <f t="shared" si="4"/>
        <v>0</v>
      </c>
    </row>
    <row r="65" s="72" customFormat="1" ht="27" customHeight="1" spans="1:14">
      <c r="A65" s="148" t="s">
        <v>701</v>
      </c>
      <c r="B65" s="152"/>
      <c r="C65" s="152"/>
      <c r="D65" s="118"/>
      <c r="E65" s="104"/>
      <c r="F65" s="104"/>
      <c r="G65" s="104">
        <f t="shared" si="2"/>
        <v>0</v>
      </c>
      <c r="H65" s="125"/>
      <c r="I65" s="103"/>
      <c r="J65" s="162"/>
      <c r="K65" s="160"/>
      <c r="L65" s="118"/>
      <c r="M65" s="161"/>
      <c r="N65" s="161">
        <f t="shared" si="4"/>
        <v>0</v>
      </c>
    </row>
    <row r="66" s="72" customFormat="1" ht="27" customHeight="1" spans="1:14">
      <c r="A66" s="174" t="s">
        <v>702</v>
      </c>
      <c r="B66" s="152"/>
      <c r="C66" s="152"/>
      <c r="D66" s="118"/>
      <c r="E66" s="104"/>
      <c r="F66" s="104"/>
      <c r="G66" s="104">
        <f t="shared" si="2"/>
        <v>0</v>
      </c>
      <c r="H66" s="125"/>
      <c r="I66" s="103"/>
      <c r="J66" s="162"/>
      <c r="K66" s="160"/>
      <c r="L66" s="118"/>
      <c r="M66" s="161"/>
      <c r="N66" s="161">
        <f t="shared" si="4"/>
        <v>0</v>
      </c>
    </row>
    <row r="67" s="72" customFormat="1" ht="27" customHeight="1" spans="1:14">
      <c r="A67" s="174" t="s">
        <v>703</v>
      </c>
      <c r="B67" s="152"/>
      <c r="C67" s="152"/>
      <c r="D67" s="118"/>
      <c r="E67" s="104"/>
      <c r="F67" s="104"/>
      <c r="G67" s="104">
        <f t="shared" si="2"/>
        <v>0</v>
      </c>
      <c r="H67" s="125"/>
      <c r="I67" s="103"/>
      <c r="J67" s="162"/>
      <c r="K67" s="160"/>
      <c r="L67" s="118"/>
      <c r="M67" s="161"/>
      <c r="N67" s="161">
        <f t="shared" si="4"/>
        <v>0</v>
      </c>
    </row>
    <row r="68" s="72" customFormat="1" ht="27" customHeight="1" spans="1:14">
      <c r="A68" s="125"/>
      <c r="B68" s="125"/>
      <c r="C68" s="125"/>
      <c r="D68" s="118"/>
      <c r="E68" s="104"/>
      <c r="F68" s="104"/>
      <c r="G68" s="104">
        <f t="shared" si="2"/>
        <v>0</v>
      </c>
      <c r="H68" s="125"/>
      <c r="I68" s="103"/>
      <c r="J68" s="162"/>
      <c r="K68" s="160"/>
      <c r="L68" s="118"/>
      <c r="M68" s="161"/>
      <c r="N68" s="161">
        <f t="shared" si="4"/>
        <v>0</v>
      </c>
    </row>
    <row r="69" s="74" customFormat="1" ht="27" customHeight="1" spans="1:14">
      <c r="A69" s="98" t="s">
        <v>704</v>
      </c>
      <c r="B69" s="98"/>
      <c r="C69" s="98"/>
      <c r="D69" s="99"/>
      <c r="E69" s="175">
        <v>1420897</v>
      </c>
      <c r="F69" s="100">
        <f>F61+F7</f>
        <v>664000</v>
      </c>
      <c r="G69" s="141">
        <f t="shared" si="2"/>
        <v>2084897</v>
      </c>
      <c r="H69" s="98" t="s">
        <v>705</v>
      </c>
      <c r="I69" s="179"/>
      <c r="J69" s="179"/>
      <c r="K69" s="179"/>
      <c r="L69" s="180">
        <v>1420897</v>
      </c>
      <c r="M69" s="167">
        <f>M15</f>
        <v>664000</v>
      </c>
      <c r="N69" s="181">
        <f t="shared" si="4"/>
        <v>2084897</v>
      </c>
    </row>
    <row r="70" s="72" customFormat="1" ht="27" customHeight="1" spans="1:14">
      <c r="A70" s="197" t="s">
        <v>706</v>
      </c>
      <c r="B70" s="198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9"/>
    </row>
    <row r="71" spans="1:7">
      <c r="A71" s="178" t="s">
        <v>707</v>
      </c>
      <c r="B71" s="178"/>
      <c r="C71" s="178"/>
      <c r="D71" s="178"/>
      <c r="E71" s="178"/>
      <c r="F71" s="178"/>
      <c r="G71" s="178"/>
    </row>
  </sheetData>
  <mergeCells count="15">
    <mergeCell ref="A2:N2"/>
    <mergeCell ref="M3:N3"/>
    <mergeCell ref="A4:G4"/>
    <mergeCell ref="H4:N4"/>
    <mergeCell ref="E5:G5"/>
    <mergeCell ref="L5:N5"/>
    <mergeCell ref="A70:N70"/>
    <mergeCell ref="A5:A6"/>
    <mergeCell ref="B5:B6"/>
    <mergeCell ref="C5:C6"/>
    <mergeCell ref="D5:D6"/>
    <mergeCell ref="H5:H6"/>
    <mergeCell ref="I5:I6"/>
    <mergeCell ref="J5:J6"/>
    <mergeCell ref="K5:K6"/>
  </mergeCells>
  <conditionalFormatting sqref="H49:H51 H56:H59 A61:C67 A38:C39 A49:C50">
    <cfRule type="expression" dxfId="0" priority="1" stopIfTrue="1">
      <formula>"len($A:$A)=3"</formula>
    </cfRule>
  </conditionalFormatting>
  <printOptions horizontalCentered="1" verticalCentered="1"/>
  <pageMargins left="0.751388888888889" right="0.751388888888889" top="0.979166666666667" bottom="0.979166666666667" header="0.30625" footer="0.238888888888889"/>
  <pageSetup paperSize="8" scale="60" orientation="portrait" horizontalDpi="600" verticalDpi="600"/>
  <headerFooter alignWithMargins="0" scaleWithDoc="0"/>
  <rowBreaks count="1" manualBreakCount="1">
    <brk id="70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J72"/>
  <sheetViews>
    <sheetView showZeros="0" zoomScale="70" zoomScaleNormal="70" workbookViewId="0">
      <pane ySplit="6" topLeftCell="A7" activePane="bottomLeft" state="frozen"/>
      <selection/>
      <selection pane="bottomLeft" activeCell="A2" sqref="A2:N2"/>
    </sheetView>
  </sheetViews>
  <sheetFormatPr defaultColWidth="10" defaultRowHeight="14.25"/>
  <cols>
    <col min="1" max="1" width="42.5" style="73" customWidth="1"/>
    <col min="2" max="4" width="10.6916666666667" style="73" hidden="1" customWidth="1"/>
    <col min="5" max="7" width="15.8333333333333" style="76" customWidth="1"/>
    <col min="8" max="8" width="57.9166666666667" style="73" customWidth="1"/>
    <col min="9" max="9" width="14.025" style="73" hidden="1" customWidth="1"/>
    <col min="10" max="10" width="14.4416666666667" style="77" hidden="1" customWidth="1"/>
    <col min="11" max="11" width="13.475" style="77" hidden="1" customWidth="1"/>
    <col min="12" max="12" width="15.4166666666667" style="73" customWidth="1"/>
    <col min="13" max="14" width="15.4166666666667" style="78" customWidth="1"/>
    <col min="15" max="232" width="10" style="73" customWidth="1"/>
    <col min="233" max="244" width="10" style="79"/>
    <col min="245" max="16372" width="10" style="80"/>
  </cols>
  <sheetData>
    <row r="1" spans="1:3">
      <c r="A1" s="27" t="s">
        <v>708</v>
      </c>
      <c r="B1" s="81"/>
      <c r="C1" s="81"/>
    </row>
    <row r="2" ht="22.5" spans="1:14">
      <c r="A2" s="82" t="s">
        <v>709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="72" customFormat="1" ht="12" spans="1:14">
      <c r="A3" s="83"/>
      <c r="B3" s="83"/>
      <c r="C3" s="83"/>
      <c r="D3" s="84"/>
      <c r="E3" s="85"/>
      <c r="F3" s="85"/>
      <c r="G3" s="85"/>
      <c r="H3" s="86"/>
      <c r="I3" s="86"/>
      <c r="J3" s="153"/>
      <c r="M3" s="154" t="s">
        <v>4</v>
      </c>
      <c r="N3" s="154"/>
    </row>
    <row r="4" s="73" customFormat="1" ht="12" spans="1:244">
      <c r="A4" s="87" t="s">
        <v>614</v>
      </c>
      <c r="B4" s="88"/>
      <c r="C4" s="88"/>
      <c r="D4" s="88"/>
      <c r="E4" s="88"/>
      <c r="F4" s="88"/>
      <c r="G4" s="89"/>
      <c r="H4" s="87" t="s">
        <v>615</v>
      </c>
      <c r="I4" s="155"/>
      <c r="J4" s="155"/>
      <c r="K4" s="88"/>
      <c r="L4" s="155"/>
      <c r="M4" s="88"/>
      <c r="N4" s="8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</row>
    <row r="5" s="72" customFormat="1" ht="14" customHeight="1" spans="1:244">
      <c r="A5" s="90" t="s">
        <v>616</v>
      </c>
      <c r="B5" s="91" t="s">
        <v>617</v>
      </c>
      <c r="C5" s="91" t="s">
        <v>618</v>
      </c>
      <c r="D5" s="92" t="s">
        <v>619</v>
      </c>
      <c r="E5" s="93" t="s">
        <v>620</v>
      </c>
      <c r="F5" s="94"/>
      <c r="G5" s="94"/>
      <c r="H5" s="95" t="s">
        <v>616</v>
      </c>
      <c r="I5" s="156" t="s">
        <v>617</v>
      </c>
      <c r="J5" s="156" t="s">
        <v>618</v>
      </c>
      <c r="K5" s="157" t="s">
        <v>619</v>
      </c>
      <c r="L5" s="94" t="s">
        <v>620</v>
      </c>
      <c r="M5" s="94"/>
      <c r="N5" s="94"/>
      <c r="HY5" s="79"/>
      <c r="HZ5" s="79"/>
      <c r="IA5" s="79"/>
      <c r="IB5" s="79"/>
      <c r="IC5" s="79"/>
      <c r="ID5" s="79"/>
      <c r="IE5" s="79"/>
      <c r="IF5" s="79"/>
      <c r="IG5" s="79"/>
      <c r="IH5" s="79"/>
      <c r="II5" s="79"/>
      <c r="IJ5" s="79"/>
    </row>
    <row r="6" s="72" customFormat="1" ht="31" customHeight="1" spans="1:244">
      <c r="A6" s="90"/>
      <c r="B6" s="96"/>
      <c r="C6" s="96"/>
      <c r="D6" s="92"/>
      <c r="E6" s="93" t="s">
        <v>621</v>
      </c>
      <c r="F6" s="97" t="s">
        <v>10</v>
      </c>
      <c r="G6" s="94" t="s">
        <v>11</v>
      </c>
      <c r="H6" s="95"/>
      <c r="I6" s="156"/>
      <c r="J6" s="156"/>
      <c r="K6" s="157"/>
      <c r="L6" s="94" t="s">
        <v>9</v>
      </c>
      <c r="M6" s="97" t="s">
        <v>10</v>
      </c>
      <c r="N6" s="94" t="s">
        <v>11</v>
      </c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</row>
    <row r="7" s="74" customFormat="1" ht="25" customHeight="1" spans="1:14">
      <c r="A7" s="98" t="s">
        <v>622</v>
      </c>
      <c r="B7" s="98"/>
      <c r="C7" s="98"/>
      <c r="D7" s="99"/>
      <c r="E7" s="100">
        <v>1235500</v>
      </c>
      <c r="F7" s="100">
        <f>SUM(F8:F26)</f>
        <v>540000</v>
      </c>
      <c r="G7" s="100">
        <f>E7+F7</f>
        <v>1775500</v>
      </c>
      <c r="H7" s="98" t="s">
        <v>623</v>
      </c>
      <c r="I7" s="158"/>
      <c r="J7" s="158"/>
      <c r="K7" s="159"/>
      <c r="L7" s="100">
        <v>1121400</v>
      </c>
      <c r="M7" s="100">
        <f>M15</f>
        <v>664000</v>
      </c>
      <c r="N7" s="100">
        <f>L7+M7</f>
        <v>1785400</v>
      </c>
    </row>
    <row r="8" s="72" customFormat="1" ht="25" customHeight="1" spans="1:14">
      <c r="A8" s="101" t="s">
        <v>624</v>
      </c>
      <c r="B8" s="102"/>
      <c r="C8" s="102"/>
      <c r="D8" s="103"/>
      <c r="E8" s="104"/>
      <c r="F8" s="104"/>
      <c r="G8" s="104">
        <f t="shared" ref="G8:G39" si="0">E8+F8</f>
        <v>0</v>
      </c>
      <c r="H8" s="105" t="s">
        <v>625</v>
      </c>
      <c r="I8" s="103"/>
      <c r="J8" s="103"/>
      <c r="K8" s="160"/>
      <c r="L8" s="103"/>
      <c r="M8" s="161"/>
      <c r="N8" s="161">
        <f t="shared" ref="N8:N39" si="1">L8+M8</f>
        <v>0</v>
      </c>
    </row>
    <row r="9" s="72" customFormat="1" ht="25" customHeight="1" spans="1:14">
      <c r="A9" s="106" t="s">
        <v>626</v>
      </c>
      <c r="B9" s="107"/>
      <c r="C9" s="107"/>
      <c r="D9" s="103"/>
      <c r="E9" s="104">
        <v>200</v>
      </c>
      <c r="F9" s="104"/>
      <c r="G9" s="104">
        <f t="shared" si="0"/>
        <v>200</v>
      </c>
      <c r="H9" s="108" t="s">
        <v>627</v>
      </c>
      <c r="I9" s="103"/>
      <c r="J9" s="162"/>
      <c r="K9" s="163"/>
      <c r="L9" s="118"/>
      <c r="M9" s="161"/>
      <c r="N9" s="161">
        <f t="shared" si="1"/>
        <v>0</v>
      </c>
    </row>
    <row r="10" s="72" customFormat="1" ht="25" customHeight="1" spans="1:14">
      <c r="A10" s="101" t="s">
        <v>628</v>
      </c>
      <c r="B10" s="102"/>
      <c r="C10" s="102"/>
      <c r="D10" s="103"/>
      <c r="E10" s="104"/>
      <c r="F10" s="104"/>
      <c r="G10" s="104">
        <f t="shared" si="0"/>
        <v>0</v>
      </c>
      <c r="H10" s="105" t="s">
        <v>629</v>
      </c>
      <c r="I10" s="103"/>
      <c r="J10" s="162"/>
      <c r="K10" s="160"/>
      <c r="L10" s="103"/>
      <c r="M10" s="161"/>
      <c r="N10" s="161">
        <f t="shared" si="1"/>
        <v>0</v>
      </c>
    </row>
    <row r="11" s="72" customFormat="1" ht="25" customHeight="1" spans="1:14">
      <c r="A11" s="101" t="s">
        <v>630</v>
      </c>
      <c r="B11" s="102"/>
      <c r="C11" s="102"/>
      <c r="D11" s="103"/>
      <c r="E11" s="104"/>
      <c r="F11" s="104"/>
      <c r="G11" s="104">
        <f t="shared" si="0"/>
        <v>0</v>
      </c>
      <c r="H11" s="109" t="s">
        <v>631</v>
      </c>
      <c r="I11" s="103"/>
      <c r="J11" s="162"/>
      <c r="K11" s="163"/>
      <c r="L11" s="118"/>
      <c r="M11" s="161"/>
      <c r="N11" s="161">
        <f t="shared" si="1"/>
        <v>0</v>
      </c>
    </row>
    <row r="12" s="72" customFormat="1" ht="25" customHeight="1" spans="1:14">
      <c r="A12" s="102" t="s">
        <v>632</v>
      </c>
      <c r="B12" s="102"/>
      <c r="C12" s="102"/>
      <c r="D12" s="103"/>
      <c r="E12" s="104"/>
      <c r="F12" s="104"/>
      <c r="G12" s="104">
        <f t="shared" si="0"/>
        <v>0</v>
      </c>
      <c r="H12" s="108" t="s">
        <v>633</v>
      </c>
      <c r="I12" s="103"/>
      <c r="J12" s="162"/>
      <c r="K12" s="163"/>
      <c r="L12" s="118"/>
      <c r="M12" s="161"/>
      <c r="N12" s="161">
        <f t="shared" si="1"/>
        <v>0</v>
      </c>
    </row>
    <row r="13" s="72" customFormat="1" ht="25" customHeight="1" spans="1:14">
      <c r="A13" s="102" t="s">
        <v>634</v>
      </c>
      <c r="B13" s="102"/>
      <c r="C13" s="102"/>
      <c r="D13" s="103"/>
      <c r="E13" s="104"/>
      <c r="F13" s="104"/>
      <c r="G13" s="104">
        <f t="shared" si="0"/>
        <v>0</v>
      </c>
      <c r="H13" s="105" t="s">
        <v>635</v>
      </c>
      <c r="I13" s="103"/>
      <c r="J13" s="103"/>
      <c r="K13" s="160"/>
      <c r="L13" s="164"/>
      <c r="M13" s="161"/>
      <c r="N13" s="161">
        <f t="shared" si="1"/>
        <v>0</v>
      </c>
    </row>
    <row r="14" s="72" customFormat="1" ht="25" customHeight="1" spans="1:14">
      <c r="A14" s="102" t="s">
        <v>636</v>
      </c>
      <c r="B14" s="102"/>
      <c r="C14" s="102"/>
      <c r="D14" s="103"/>
      <c r="E14" s="104">
        <v>36000</v>
      </c>
      <c r="F14" s="104">
        <v>18000</v>
      </c>
      <c r="G14" s="104">
        <f t="shared" si="0"/>
        <v>54000</v>
      </c>
      <c r="H14" s="108" t="s">
        <v>637</v>
      </c>
      <c r="I14" s="103"/>
      <c r="J14" s="162"/>
      <c r="K14" s="163"/>
      <c r="L14" s="118"/>
      <c r="M14" s="161"/>
      <c r="N14" s="161">
        <f t="shared" si="1"/>
        <v>0</v>
      </c>
    </row>
    <row r="15" s="72" customFormat="1" ht="25" customHeight="1" spans="1:14">
      <c r="A15" s="102" t="s">
        <v>638</v>
      </c>
      <c r="B15" s="102"/>
      <c r="C15" s="102"/>
      <c r="D15" s="103"/>
      <c r="E15" s="104">
        <v>4000</v>
      </c>
      <c r="F15" s="104">
        <v>2000</v>
      </c>
      <c r="G15" s="104">
        <f t="shared" si="0"/>
        <v>6000</v>
      </c>
      <c r="H15" s="110" t="s">
        <v>639</v>
      </c>
      <c r="I15" s="103"/>
      <c r="J15" s="162"/>
      <c r="K15" s="163"/>
      <c r="L15" s="161">
        <v>1065500</v>
      </c>
      <c r="M15" s="161">
        <f>M17+M19+M20</f>
        <v>664000</v>
      </c>
      <c r="N15" s="161">
        <f t="shared" si="1"/>
        <v>1729500</v>
      </c>
    </row>
    <row r="16" s="72" customFormat="1" ht="25" customHeight="1" spans="1:14">
      <c r="A16" s="102" t="s">
        <v>640</v>
      </c>
      <c r="B16" s="102"/>
      <c r="C16" s="102"/>
      <c r="D16" s="103"/>
      <c r="E16" s="104">
        <v>1085000</v>
      </c>
      <c r="F16" s="104">
        <v>520000</v>
      </c>
      <c r="G16" s="104">
        <f t="shared" si="0"/>
        <v>1605000</v>
      </c>
      <c r="H16" s="108" t="s">
        <v>641</v>
      </c>
      <c r="I16" s="103"/>
      <c r="J16" s="162"/>
      <c r="K16" s="163"/>
      <c r="L16" s="118"/>
      <c r="M16" s="161"/>
      <c r="N16" s="161">
        <f t="shared" si="1"/>
        <v>0</v>
      </c>
    </row>
    <row r="17" s="72" customFormat="1" ht="25" customHeight="1" spans="1:14">
      <c r="A17" s="102" t="s">
        <v>642</v>
      </c>
      <c r="B17" s="102"/>
      <c r="C17" s="102"/>
      <c r="D17" s="103"/>
      <c r="E17" s="104"/>
      <c r="F17" s="104"/>
      <c r="G17" s="104">
        <f t="shared" si="0"/>
        <v>0</v>
      </c>
      <c r="H17" s="108" t="s">
        <v>643</v>
      </c>
      <c r="I17" s="103"/>
      <c r="J17" s="162"/>
      <c r="K17" s="160"/>
      <c r="L17" s="164">
        <v>944000</v>
      </c>
      <c r="M17" s="161">
        <f>124000+520000</f>
        <v>644000</v>
      </c>
      <c r="N17" s="161">
        <f t="shared" si="1"/>
        <v>1588000</v>
      </c>
    </row>
    <row r="18" s="72" customFormat="1" ht="25" customHeight="1" spans="1:14">
      <c r="A18" s="102" t="s">
        <v>644</v>
      </c>
      <c r="B18" s="102"/>
      <c r="C18" s="102"/>
      <c r="D18" s="103"/>
      <c r="E18" s="104"/>
      <c r="F18" s="104"/>
      <c r="G18" s="104">
        <f t="shared" si="0"/>
        <v>0</v>
      </c>
      <c r="H18" s="108" t="s">
        <v>645</v>
      </c>
      <c r="I18" s="103"/>
      <c r="J18" s="162"/>
      <c r="K18" s="163"/>
      <c r="L18" s="118">
        <v>4000</v>
      </c>
      <c r="M18" s="161"/>
      <c r="N18" s="161">
        <f t="shared" si="1"/>
        <v>4000</v>
      </c>
    </row>
    <row r="19" s="72" customFormat="1" ht="25" customHeight="1" spans="1:14">
      <c r="A19" s="102" t="s">
        <v>646</v>
      </c>
      <c r="B19" s="102"/>
      <c r="C19" s="102"/>
      <c r="D19" s="103"/>
      <c r="E19" s="104">
        <v>100000</v>
      </c>
      <c r="F19" s="104"/>
      <c r="G19" s="104">
        <f t="shared" si="0"/>
        <v>100000</v>
      </c>
      <c r="H19" s="111" t="s">
        <v>647</v>
      </c>
      <c r="I19" s="103"/>
      <c r="J19" s="103"/>
      <c r="K19" s="160"/>
      <c r="L19" s="164">
        <v>36000</v>
      </c>
      <c r="M19" s="161">
        <v>18000</v>
      </c>
      <c r="N19" s="161">
        <f t="shared" si="1"/>
        <v>54000</v>
      </c>
    </row>
    <row r="20" s="72" customFormat="1" ht="25" customHeight="1" spans="1:14">
      <c r="A20" s="102" t="s">
        <v>648</v>
      </c>
      <c r="B20" s="102"/>
      <c r="C20" s="102"/>
      <c r="D20" s="103"/>
      <c r="E20" s="104"/>
      <c r="F20" s="104"/>
      <c r="G20" s="104">
        <f t="shared" si="0"/>
        <v>0</v>
      </c>
      <c r="H20" s="112" t="s">
        <v>649</v>
      </c>
      <c r="I20" s="103"/>
      <c r="J20" s="162"/>
      <c r="K20" s="163"/>
      <c r="L20" s="118">
        <v>1500</v>
      </c>
      <c r="M20" s="161">
        <v>2000</v>
      </c>
      <c r="N20" s="161">
        <f t="shared" si="1"/>
        <v>3500</v>
      </c>
    </row>
    <row r="21" s="72" customFormat="1" ht="25" customHeight="1" spans="1:14">
      <c r="A21" s="102" t="s">
        <v>650</v>
      </c>
      <c r="B21" s="102"/>
      <c r="C21" s="102"/>
      <c r="D21" s="103"/>
      <c r="E21" s="104"/>
      <c r="F21" s="104"/>
      <c r="G21" s="104">
        <f t="shared" si="0"/>
        <v>0</v>
      </c>
      <c r="H21" s="108" t="s">
        <v>651</v>
      </c>
      <c r="I21" s="103"/>
      <c r="J21" s="162"/>
      <c r="K21" s="163"/>
      <c r="L21" s="118"/>
      <c r="M21" s="161"/>
      <c r="N21" s="161">
        <f t="shared" si="1"/>
        <v>0</v>
      </c>
    </row>
    <row r="22" s="72" customFormat="1" ht="25" customHeight="1" spans="1:14">
      <c r="A22" s="113" t="s">
        <v>652</v>
      </c>
      <c r="B22" s="102"/>
      <c r="C22" s="102"/>
      <c r="D22" s="103"/>
      <c r="E22" s="104"/>
      <c r="F22" s="104"/>
      <c r="G22" s="104">
        <f t="shared" si="0"/>
        <v>0</v>
      </c>
      <c r="H22" s="108" t="s">
        <v>653</v>
      </c>
      <c r="I22" s="163"/>
      <c r="J22" s="162"/>
      <c r="K22" s="163"/>
      <c r="L22" s="163">
        <v>70000</v>
      </c>
      <c r="M22" s="161"/>
      <c r="N22" s="161">
        <f t="shared" si="1"/>
        <v>70000</v>
      </c>
    </row>
    <row r="23" s="72" customFormat="1" ht="25" customHeight="1" spans="1:14">
      <c r="A23" s="114" t="s">
        <v>654</v>
      </c>
      <c r="B23" s="115"/>
      <c r="C23" s="102"/>
      <c r="D23" s="103"/>
      <c r="E23" s="104"/>
      <c r="F23" s="104"/>
      <c r="G23" s="104">
        <f t="shared" si="0"/>
        <v>0</v>
      </c>
      <c r="H23" s="116" t="s">
        <v>655</v>
      </c>
      <c r="I23" s="163"/>
      <c r="J23" s="162"/>
      <c r="K23" s="163"/>
      <c r="L23" s="163">
        <v>10000</v>
      </c>
      <c r="M23" s="161"/>
      <c r="N23" s="161">
        <f t="shared" si="1"/>
        <v>10000</v>
      </c>
    </row>
    <row r="24" s="72" customFormat="1" ht="25" customHeight="1" spans="1:14">
      <c r="A24" s="113" t="s">
        <v>656</v>
      </c>
      <c r="B24" s="115"/>
      <c r="C24" s="102"/>
      <c r="D24" s="117"/>
      <c r="E24" s="118">
        <v>10000</v>
      </c>
      <c r="F24" s="104"/>
      <c r="G24" s="104">
        <f t="shared" si="0"/>
        <v>10000</v>
      </c>
      <c r="H24" s="105" t="s">
        <v>657</v>
      </c>
      <c r="I24" s="103"/>
      <c r="J24" s="162"/>
      <c r="K24" s="163"/>
      <c r="L24" s="118"/>
      <c r="M24" s="161"/>
      <c r="N24" s="161">
        <f t="shared" si="1"/>
        <v>0</v>
      </c>
    </row>
    <row r="25" s="72" customFormat="1" ht="25" customHeight="1" spans="1:14">
      <c r="A25" s="114" t="s">
        <v>658</v>
      </c>
      <c r="B25" s="119"/>
      <c r="C25" s="120"/>
      <c r="D25" s="117"/>
      <c r="E25" s="118">
        <v>300</v>
      </c>
      <c r="F25" s="104"/>
      <c r="G25" s="104">
        <f t="shared" si="0"/>
        <v>300</v>
      </c>
      <c r="H25" s="108" t="s">
        <v>659</v>
      </c>
      <c r="I25" s="103"/>
      <c r="J25" s="162"/>
      <c r="K25" s="163"/>
      <c r="L25" s="118"/>
      <c r="M25" s="161"/>
      <c r="N25" s="161">
        <f t="shared" si="1"/>
        <v>0</v>
      </c>
    </row>
    <row r="26" s="72" customFormat="1" ht="25" customHeight="1" spans="1:14">
      <c r="A26" s="113" t="s">
        <v>660</v>
      </c>
      <c r="B26" s="73"/>
      <c r="C26" s="73"/>
      <c r="D26" s="103"/>
      <c r="E26" s="104"/>
      <c r="F26" s="104"/>
      <c r="G26" s="104">
        <f t="shared" si="0"/>
        <v>0</v>
      </c>
      <c r="H26" s="108" t="s">
        <v>661</v>
      </c>
      <c r="I26" s="103"/>
      <c r="J26" s="162"/>
      <c r="K26" s="163"/>
      <c r="L26" s="118"/>
      <c r="M26" s="161"/>
      <c r="N26" s="161">
        <f t="shared" si="1"/>
        <v>0</v>
      </c>
    </row>
    <row r="27" s="72" customFormat="1" ht="25" customHeight="1" spans="1:14">
      <c r="A27" s="120"/>
      <c r="B27" s="119"/>
      <c r="C27" s="120"/>
      <c r="D27" s="103"/>
      <c r="E27" s="121"/>
      <c r="F27" s="104"/>
      <c r="G27" s="104">
        <f t="shared" si="0"/>
        <v>0</v>
      </c>
      <c r="H27" s="122" t="s">
        <v>710</v>
      </c>
      <c r="I27" s="103"/>
      <c r="J27" s="162"/>
      <c r="K27" s="163"/>
      <c r="L27" s="118"/>
      <c r="M27" s="161"/>
      <c r="N27" s="161">
        <f t="shared" si="1"/>
        <v>0</v>
      </c>
    </row>
    <row r="28" s="72" customFormat="1" ht="25" customHeight="1" spans="1:14">
      <c r="A28" s="120"/>
      <c r="B28" s="119"/>
      <c r="C28" s="120"/>
      <c r="D28" s="103"/>
      <c r="E28" s="104"/>
      <c r="F28" s="104"/>
      <c r="G28" s="104">
        <f t="shared" si="0"/>
        <v>0</v>
      </c>
      <c r="H28" s="105" t="s">
        <v>663</v>
      </c>
      <c r="I28" s="103"/>
      <c r="J28" s="162"/>
      <c r="K28" s="163"/>
      <c r="L28" s="118">
        <v>200</v>
      </c>
      <c r="M28" s="161"/>
      <c r="N28" s="161">
        <f t="shared" si="1"/>
        <v>200</v>
      </c>
    </row>
    <row r="29" s="72" customFormat="1" ht="25" customHeight="1" spans="1:14">
      <c r="A29" s="120"/>
      <c r="B29" s="119"/>
      <c r="C29" s="120"/>
      <c r="D29" s="103"/>
      <c r="E29" s="104"/>
      <c r="F29" s="104"/>
      <c r="G29" s="104">
        <f t="shared" si="0"/>
        <v>0</v>
      </c>
      <c r="H29" s="108" t="s">
        <v>664</v>
      </c>
      <c r="I29" s="103"/>
      <c r="J29" s="103"/>
      <c r="K29" s="160"/>
      <c r="L29" s="164"/>
      <c r="M29" s="161"/>
      <c r="N29" s="161">
        <f t="shared" si="1"/>
        <v>0</v>
      </c>
    </row>
    <row r="30" s="72" customFormat="1" ht="25" customHeight="1" spans="1:14">
      <c r="A30" s="123"/>
      <c r="B30" s="124"/>
      <c r="C30" s="123"/>
      <c r="D30" s="103"/>
      <c r="E30" s="104"/>
      <c r="F30" s="104"/>
      <c r="G30" s="104">
        <f t="shared" si="0"/>
        <v>0</v>
      </c>
      <c r="H30" s="108" t="s">
        <v>665</v>
      </c>
      <c r="I30" s="103"/>
      <c r="J30" s="162"/>
      <c r="K30" s="163"/>
      <c r="L30" s="118">
        <v>200</v>
      </c>
      <c r="M30" s="161"/>
      <c r="N30" s="161">
        <f t="shared" si="1"/>
        <v>200</v>
      </c>
    </row>
    <row r="31" s="72" customFormat="1" ht="25" customHeight="1" spans="1:14">
      <c r="A31" s="123"/>
      <c r="B31" s="124"/>
      <c r="C31" s="123"/>
      <c r="D31" s="103"/>
      <c r="E31" s="104"/>
      <c r="F31" s="104"/>
      <c r="G31" s="104">
        <f t="shared" si="0"/>
        <v>0</v>
      </c>
      <c r="H31" s="108" t="s">
        <v>666</v>
      </c>
      <c r="I31" s="103"/>
      <c r="J31" s="162"/>
      <c r="K31" s="163"/>
      <c r="L31" s="118"/>
      <c r="M31" s="161"/>
      <c r="N31" s="161">
        <f t="shared" si="1"/>
        <v>0</v>
      </c>
    </row>
    <row r="32" s="72" customFormat="1" ht="25" customHeight="1" spans="1:14">
      <c r="A32" s="125"/>
      <c r="B32" s="126"/>
      <c r="C32" s="125"/>
      <c r="D32" s="103"/>
      <c r="E32" s="104"/>
      <c r="F32" s="104"/>
      <c r="G32" s="104">
        <f t="shared" si="0"/>
        <v>0</v>
      </c>
      <c r="H32" s="105" t="s">
        <v>667</v>
      </c>
      <c r="I32" s="103"/>
      <c r="J32" s="162"/>
      <c r="K32" s="163"/>
      <c r="L32" s="118"/>
      <c r="M32" s="161"/>
      <c r="N32" s="161">
        <f t="shared" si="1"/>
        <v>0</v>
      </c>
    </row>
    <row r="33" s="73" customFormat="1" ht="25" customHeight="1" spans="1:14">
      <c r="A33" s="127"/>
      <c r="B33" s="125"/>
      <c r="C33" s="125"/>
      <c r="D33" s="118"/>
      <c r="E33" s="104"/>
      <c r="F33" s="104"/>
      <c r="G33" s="104">
        <f t="shared" si="0"/>
        <v>0</v>
      </c>
      <c r="H33" s="108" t="s">
        <v>668</v>
      </c>
      <c r="I33" s="103"/>
      <c r="J33" s="162"/>
      <c r="K33" s="163"/>
      <c r="L33" s="118"/>
      <c r="M33" s="161"/>
      <c r="N33" s="161">
        <f t="shared" si="1"/>
        <v>0</v>
      </c>
    </row>
    <row r="34" s="72" customFormat="1" ht="25" customHeight="1" spans="1:14">
      <c r="A34" s="128"/>
      <c r="B34" s="128"/>
      <c r="C34" s="128"/>
      <c r="D34" s="103"/>
      <c r="E34" s="104"/>
      <c r="F34" s="104"/>
      <c r="G34" s="104">
        <f t="shared" si="0"/>
        <v>0</v>
      </c>
      <c r="H34" s="111" t="s">
        <v>669</v>
      </c>
      <c r="I34" s="103"/>
      <c r="J34" s="162"/>
      <c r="K34" s="163"/>
      <c r="L34" s="118"/>
      <c r="M34" s="161"/>
      <c r="N34" s="161">
        <f t="shared" si="1"/>
        <v>0</v>
      </c>
    </row>
    <row r="35" s="72" customFormat="1" ht="25" customHeight="1" spans="1:14">
      <c r="A35" s="117"/>
      <c r="B35" s="117"/>
      <c r="C35" s="117"/>
      <c r="D35" s="117"/>
      <c r="E35" s="129"/>
      <c r="F35" s="104"/>
      <c r="G35" s="104">
        <f t="shared" si="0"/>
        <v>0</v>
      </c>
      <c r="H35" s="130" t="s">
        <v>670</v>
      </c>
      <c r="I35" s="103"/>
      <c r="J35" s="162"/>
      <c r="K35" s="163"/>
      <c r="L35" s="118">
        <v>200</v>
      </c>
      <c r="M35" s="161"/>
      <c r="N35" s="161">
        <f t="shared" si="1"/>
        <v>200</v>
      </c>
    </row>
    <row r="36" s="72" customFormat="1" ht="25" customHeight="1" spans="1:14">
      <c r="A36" s="125"/>
      <c r="B36" s="125"/>
      <c r="C36" s="125"/>
      <c r="D36" s="103"/>
      <c r="E36" s="100"/>
      <c r="F36" s="104"/>
      <c r="G36" s="104">
        <f t="shared" si="0"/>
        <v>0</v>
      </c>
      <c r="H36" s="111" t="s">
        <v>671</v>
      </c>
      <c r="I36" s="165"/>
      <c r="J36" s="103"/>
      <c r="K36" s="160"/>
      <c r="L36" s="164">
        <v>200</v>
      </c>
      <c r="M36" s="161"/>
      <c r="N36" s="161">
        <f t="shared" si="1"/>
        <v>200</v>
      </c>
    </row>
    <row r="37" s="72" customFormat="1" ht="25" customHeight="1" spans="1:14">
      <c r="A37" s="131"/>
      <c r="B37" s="131"/>
      <c r="C37" s="131"/>
      <c r="D37" s="103"/>
      <c r="E37" s="100"/>
      <c r="F37" s="104"/>
      <c r="G37" s="104">
        <f t="shared" si="0"/>
        <v>0</v>
      </c>
      <c r="H37" s="132" t="s">
        <v>672</v>
      </c>
      <c r="I37" s="165"/>
      <c r="J37" s="162"/>
      <c r="K37" s="163"/>
      <c r="L37" s="161">
        <v>8500</v>
      </c>
      <c r="M37" s="161"/>
      <c r="N37" s="161">
        <f t="shared" si="1"/>
        <v>8500</v>
      </c>
    </row>
    <row r="38" s="72" customFormat="1" ht="25" customHeight="1" spans="1:14">
      <c r="A38" s="133"/>
      <c r="B38" s="133"/>
      <c r="C38" s="133"/>
      <c r="D38" s="103"/>
      <c r="E38" s="100"/>
      <c r="F38" s="104"/>
      <c r="G38" s="104">
        <f t="shared" si="0"/>
        <v>0</v>
      </c>
      <c r="H38" s="111" t="s">
        <v>673</v>
      </c>
      <c r="I38" s="165"/>
      <c r="J38" s="162"/>
      <c r="K38" s="163"/>
      <c r="L38" s="118"/>
      <c r="M38" s="161"/>
      <c r="N38" s="161">
        <f t="shared" si="1"/>
        <v>0</v>
      </c>
    </row>
    <row r="39" s="72" customFormat="1" ht="25" customHeight="1" spans="1:14">
      <c r="A39" s="133"/>
      <c r="B39" s="133"/>
      <c r="C39" s="133"/>
      <c r="D39" s="103"/>
      <c r="E39" s="100"/>
      <c r="F39" s="104"/>
      <c r="G39" s="104">
        <f t="shared" si="0"/>
        <v>0</v>
      </c>
      <c r="H39" s="111" t="s">
        <v>674</v>
      </c>
      <c r="I39" s="103"/>
      <c r="J39" s="162"/>
      <c r="K39" s="163"/>
      <c r="L39" s="118">
        <v>500</v>
      </c>
      <c r="M39" s="161"/>
      <c r="N39" s="161">
        <f t="shared" si="1"/>
        <v>500</v>
      </c>
    </row>
    <row r="40" s="72" customFormat="1" ht="25" customHeight="1" spans="1:14">
      <c r="A40" s="125"/>
      <c r="B40" s="125"/>
      <c r="C40" s="125"/>
      <c r="D40" s="103"/>
      <c r="E40" s="100"/>
      <c r="F40" s="104"/>
      <c r="G40" s="104">
        <f t="shared" ref="G40:G70" si="2">E40+F40</f>
        <v>0</v>
      </c>
      <c r="H40" s="111" t="s">
        <v>675</v>
      </c>
      <c r="I40" s="103"/>
      <c r="J40" s="162"/>
      <c r="K40" s="163"/>
      <c r="L40" s="118">
        <v>8000</v>
      </c>
      <c r="M40" s="161"/>
      <c r="N40" s="161">
        <f t="shared" ref="N40:N58" si="3">L40+M40</f>
        <v>8000</v>
      </c>
    </row>
    <row r="41" s="72" customFormat="1" ht="25" customHeight="1" spans="1:14">
      <c r="A41" s="125"/>
      <c r="B41" s="125"/>
      <c r="C41" s="125"/>
      <c r="D41" s="103"/>
      <c r="E41" s="100"/>
      <c r="F41" s="104"/>
      <c r="G41" s="104">
        <f t="shared" si="2"/>
        <v>0</v>
      </c>
      <c r="H41" s="134" t="s">
        <v>676</v>
      </c>
      <c r="I41" s="103"/>
      <c r="J41" s="162"/>
      <c r="K41" s="160"/>
      <c r="L41" s="164">
        <v>47000</v>
      </c>
      <c r="M41" s="161"/>
      <c r="N41" s="161">
        <f t="shared" si="3"/>
        <v>47000</v>
      </c>
    </row>
    <row r="42" s="72" customFormat="1" ht="25" customHeight="1" spans="1:14">
      <c r="A42" s="125"/>
      <c r="B42" s="125"/>
      <c r="C42" s="125"/>
      <c r="D42" s="103"/>
      <c r="E42" s="100"/>
      <c r="F42" s="104"/>
      <c r="G42" s="104">
        <f t="shared" si="2"/>
        <v>0</v>
      </c>
      <c r="H42" s="135" t="s">
        <v>677</v>
      </c>
      <c r="I42" s="103"/>
      <c r="J42" s="162"/>
      <c r="K42" s="163"/>
      <c r="L42" s="118">
        <v>47000</v>
      </c>
      <c r="M42" s="161"/>
      <c r="N42" s="161">
        <f t="shared" si="3"/>
        <v>47000</v>
      </c>
    </row>
    <row r="43" s="72" customFormat="1" ht="25" customHeight="1" spans="1:14">
      <c r="A43" s="125"/>
      <c r="B43" s="125"/>
      <c r="C43" s="125"/>
      <c r="D43" s="103"/>
      <c r="E43" s="100"/>
      <c r="F43" s="104"/>
      <c r="G43" s="104">
        <f t="shared" si="2"/>
        <v>0</v>
      </c>
      <c r="H43" s="135" t="s">
        <v>678</v>
      </c>
      <c r="I43" s="103"/>
      <c r="J43" s="162"/>
      <c r="K43" s="160"/>
      <c r="L43" s="118"/>
      <c r="M43" s="161"/>
      <c r="N43" s="161">
        <f t="shared" si="3"/>
        <v>0</v>
      </c>
    </row>
    <row r="44" s="73" customFormat="1" ht="25" customHeight="1" spans="1:14">
      <c r="A44" s="125"/>
      <c r="B44" s="125"/>
      <c r="C44" s="125"/>
      <c r="D44" s="103"/>
      <c r="E44" s="100"/>
      <c r="F44" s="104"/>
      <c r="G44" s="104">
        <f t="shared" si="2"/>
        <v>0</v>
      </c>
      <c r="H44" s="136" t="s">
        <v>679</v>
      </c>
      <c r="I44" s="103"/>
      <c r="J44" s="162"/>
      <c r="K44" s="163"/>
      <c r="L44" s="118"/>
      <c r="M44" s="161"/>
      <c r="N44" s="161">
        <f t="shared" si="3"/>
        <v>0</v>
      </c>
    </row>
    <row r="45" s="72" customFormat="1" ht="25" customHeight="1" spans="1:14">
      <c r="A45" s="117"/>
      <c r="B45" s="117"/>
      <c r="C45" s="117"/>
      <c r="D45" s="117"/>
      <c r="E45" s="129"/>
      <c r="F45" s="104"/>
      <c r="G45" s="104">
        <f t="shared" si="2"/>
        <v>0</v>
      </c>
      <c r="H45" s="135" t="s">
        <v>680</v>
      </c>
      <c r="I45" s="103"/>
      <c r="J45" s="162"/>
      <c r="K45" s="163"/>
      <c r="L45" s="118">
        <v>0</v>
      </c>
      <c r="M45" s="161"/>
      <c r="N45" s="161">
        <f t="shared" si="3"/>
        <v>0</v>
      </c>
    </row>
    <row r="46" s="72" customFormat="1" ht="25" customHeight="1" spans="1:14">
      <c r="A46" s="117"/>
      <c r="B46" s="117"/>
      <c r="C46" s="117"/>
      <c r="D46" s="117"/>
      <c r="E46" s="129"/>
      <c r="F46" s="104"/>
      <c r="G46" s="104">
        <f t="shared" si="2"/>
        <v>0</v>
      </c>
      <c r="H46" s="135" t="s">
        <v>681</v>
      </c>
      <c r="I46" s="103"/>
      <c r="J46" s="162"/>
      <c r="K46" s="163"/>
      <c r="L46" s="118"/>
      <c r="M46" s="161"/>
      <c r="N46" s="161">
        <f t="shared" si="3"/>
        <v>0</v>
      </c>
    </row>
    <row r="47" s="72" customFormat="1" ht="25" customHeight="1" spans="1:14">
      <c r="A47" s="117"/>
      <c r="B47" s="117"/>
      <c r="C47" s="117"/>
      <c r="D47" s="117"/>
      <c r="E47" s="129"/>
      <c r="F47" s="104"/>
      <c r="G47" s="104">
        <f t="shared" si="2"/>
        <v>0</v>
      </c>
      <c r="H47" s="137"/>
      <c r="I47" s="103"/>
      <c r="J47" s="162"/>
      <c r="K47" s="163"/>
      <c r="L47" s="118"/>
      <c r="M47" s="161"/>
      <c r="N47" s="161">
        <f t="shared" si="3"/>
        <v>0</v>
      </c>
    </row>
    <row r="48" s="72" customFormat="1" ht="25" customHeight="1" spans="1:14">
      <c r="A48" s="131" t="s">
        <v>57</v>
      </c>
      <c r="B48" s="131"/>
      <c r="C48" s="131"/>
      <c r="D48" s="117"/>
      <c r="E48" s="129"/>
      <c r="F48" s="104"/>
      <c r="G48" s="104">
        <f t="shared" si="2"/>
        <v>0</v>
      </c>
      <c r="H48" s="131" t="s">
        <v>682</v>
      </c>
      <c r="I48" s="103"/>
      <c r="J48" s="162"/>
      <c r="K48" s="163"/>
      <c r="L48" s="118"/>
      <c r="M48" s="161"/>
      <c r="N48" s="161">
        <f t="shared" si="3"/>
        <v>0</v>
      </c>
    </row>
    <row r="49" s="72" customFormat="1" ht="25" customHeight="1" spans="1:14">
      <c r="A49" s="133" t="s">
        <v>683</v>
      </c>
      <c r="B49" s="133"/>
      <c r="C49" s="133"/>
      <c r="D49" s="117"/>
      <c r="E49" s="129"/>
      <c r="F49" s="104"/>
      <c r="G49" s="104">
        <f t="shared" si="2"/>
        <v>0</v>
      </c>
      <c r="H49" s="133" t="s">
        <v>684</v>
      </c>
      <c r="I49" s="103"/>
      <c r="J49" s="162"/>
      <c r="K49" s="163"/>
      <c r="L49" s="118"/>
      <c r="M49" s="161"/>
      <c r="N49" s="161">
        <f t="shared" si="3"/>
        <v>0</v>
      </c>
    </row>
    <row r="50" s="72" customFormat="1" ht="25" customHeight="1" spans="1:14">
      <c r="A50" s="133" t="s">
        <v>685</v>
      </c>
      <c r="B50" s="133"/>
      <c r="C50" s="133"/>
      <c r="D50" s="117"/>
      <c r="E50" s="129"/>
      <c r="F50" s="104"/>
      <c r="G50" s="104">
        <f t="shared" si="2"/>
        <v>0</v>
      </c>
      <c r="H50" s="138" t="s">
        <v>686</v>
      </c>
      <c r="I50" s="103"/>
      <c r="J50" s="162"/>
      <c r="K50" s="163"/>
      <c r="L50" s="118"/>
      <c r="M50" s="161"/>
      <c r="N50" s="161">
        <f t="shared" si="3"/>
        <v>0</v>
      </c>
    </row>
    <row r="51" s="72" customFormat="1" ht="25" customHeight="1" spans="1:14">
      <c r="A51" s="117"/>
      <c r="B51" s="117"/>
      <c r="C51" s="117"/>
      <c r="D51" s="117"/>
      <c r="E51" s="129"/>
      <c r="F51" s="104"/>
      <c r="G51" s="104">
        <f t="shared" si="2"/>
        <v>0</v>
      </c>
      <c r="H51" s="138" t="s">
        <v>687</v>
      </c>
      <c r="I51" s="103"/>
      <c r="J51" s="162"/>
      <c r="K51" s="163"/>
      <c r="L51" s="118"/>
      <c r="M51" s="161"/>
      <c r="N51" s="161">
        <f t="shared" si="3"/>
        <v>0</v>
      </c>
    </row>
    <row r="52" s="72" customFormat="1" ht="25" customHeight="1" spans="1:14">
      <c r="A52" s="117"/>
      <c r="B52" s="117"/>
      <c r="C52" s="117"/>
      <c r="D52" s="117"/>
      <c r="E52" s="129"/>
      <c r="F52" s="104"/>
      <c r="G52" s="104">
        <f t="shared" si="2"/>
        <v>0</v>
      </c>
      <c r="H52" s="139" t="s">
        <v>711</v>
      </c>
      <c r="I52" s="103"/>
      <c r="J52" s="162"/>
      <c r="K52" s="163"/>
      <c r="L52" s="118"/>
      <c r="M52" s="161"/>
      <c r="N52" s="161">
        <f t="shared" si="3"/>
        <v>0</v>
      </c>
    </row>
    <row r="53" s="72" customFormat="1" ht="25" customHeight="1" spans="1:14">
      <c r="A53" s="117"/>
      <c r="B53" s="117"/>
      <c r="C53" s="117"/>
      <c r="D53" s="117"/>
      <c r="E53" s="129"/>
      <c r="F53" s="104"/>
      <c r="G53" s="104">
        <f t="shared" si="2"/>
        <v>0</v>
      </c>
      <c r="H53" s="140"/>
      <c r="I53" s="103"/>
      <c r="J53" s="162"/>
      <c r="K53" s="163"/>
      <c r="L53" s="118"/>
      <c r="M53" s="161"/>
      <c r="N53" s="161">
        <f t="shared" si="3"/>
        <v>0</v>
      </c>
    </row>
    <row r="54" s="74" customFormat="1" ht="25" customHeight="1" spans="1:14">
      <c r="A54" s="98" t="s">
        <v>71</v>
      </c>
      <c r="B54" s="98"/>
      <c r="C54" s="98"/>
      <c r="D54" s="99"/>
      <c r="E54" s="99">
        <v>114872</v>
      </c>
      <c r="F54" s="100">
        <f>F62</f>
        <v>124000</v>
      </c>
      <c r="G54" s="141">
        <f t="shared" si="2"/>
        <v>238872</v>
      </c>
      <c r="H54" s="98" t="s">
        <v>72</v>
      </c>
      <c r="I54" s="99"/>
      <c r="J54" s="99"/>
      <c r="K54" s="159"/>
      <c r="L54" s="166">
        <v>228972</v>
      </c>
      <c r="M54" s="161"/>
      <c r="N54" s="167">
        <f t="shared" si="3"/>
        <v>228972</v>
      </c>
    </row>
    <row r="55" s="75" customFormat="1" ht="25" customHeight="1" spans="1:14">
      <c r="A55" s="123" t="s">
        <v>688</v>
      </c>
      <c r="B55" s="142"/>
      <c r="C55" s="142"/>
      <c r="D55" s="143"/>
      <c r="E55" s="104">
        <v>40000</v>
      </c>
      <c r="F55" s="104"/>
      <c r="G55" s="104">
        <f t="shared" si="2"/>
        <v>40000</v>
      </c>
      <c r="H55" s="119" t="s">
        <v>712</v>
      </c>
      <c r="I55" s="168"/>
      <c r="J55" s="168"/>
      <c r="K55" s="169"/>
      <c r="L55" s="104">
        <v>100000</v>
      </c>
      <c r="M55" s="161"/>
      <c r="N55" s="161">
        <f t="shared" si="3"/>
        <v>100000</v>
      </c>
    </row>
    <row r="56" s="72" customFormat="1" ht="25" customHeight="1" spans="1:14">
      <c r="A56" s="120" t="s">
        <v>690</v>
      </c>
      <c r="B56" s="120"/>
      <c r="C56" s="120"/>
      <c r="D56" s="103"/>
      <c r="E56" s="104">
        <v>74872</v>
      </c>
      <c r="F56" s="104"/>
      <c r="G56" s="104">
        <f t="shared" si="2"/>
        <v>74872</v>
      </c>
      <c r="H56" s="119" t="s">
        <v>713</v>
      </c>
      <c r="I56" s="103"/>
      <c r="J56" s="170"/>
      <c r="K56" s="163"/>
      <c r="L56" s="171"/>
      <c r="M56" s="161"/>
      <c r="N56" s="161">
        <f t="shared" si="3"/>
        <v>0</v>
      </c>
    </row>
    <row r="57" s="72" customFormat="1" ht="25" customHeight="1" spans="1:14">
      <c r="A57" s="120" t="s">
        <v>110</v>
      </c>
      <c r="B57" s="120"/>
      <c r="C57" s="120"/>
      <c r="D57" s="103"/>
      <c r="E57" s="104"/>
      <c r="F57" s="104"/>
      <c r="G57" s="104">
        <f t="shared" si="2"/>
        <v>0</v>
      </c>
      <c r="H57" s="119" t="s">
        <v>714</v>
      </c>
      <c r="I57" s="103"/>
      <c r="J57" s="162"/>
      <c r="K57" s="163"/>
      <c r="L57" s="171">
        <v>100000</v>
      </c>
      <c r="M57" s="161"/>
      <c r="N57" s="161">
        <f t="shared" si="3"/>
        <v>100000</v>
      </c>
    </row>
    <row r="58" s="72" customFormat="1" ht="25" customHeight="1" spans="1:14">
      <c r="A58" s="144" t="s">
        <v>693</v>
      </c>
      <c r="B58" s="144"/>
      <c r="C58" s="144"/>
      <c r="D58" s="118"/>
      <c r="E58" s="104"/>
      <c r="F58" s="104"/>
      <c r="G58" s="104">
        <f t="shared" si="2"/>
        <v>0</v>
      </c>
      <c r="H58" s="145" t="s">
        <v>715</v>
      </c>
      <c r="I58" s="103"/>
      <c r="J58" s="162"/>
      <c r="K58" s="160"/>
      <c r="L58" s="172">
        <v>28972</v>
      </c>
      <c r="M58" s="161"/>
      <c r="N58" s="161">
        <f t="shared" si="3"/>
        <v>28972</v>
      </c>
    </row>
    <row r="59" s="72" customFormat="1" ht="25" customHeight="1" spans="1:14">
      <c r="A59" s="144" t="s">
        <v>694</v>
      </c>
      <c r="B59" s="144"/>
      <c r="C59" s="144"/>
      <c r="D59" s="118"/>
      <c r="E59" s="104"/>
      <c r="F59" s="104"/>
      <c r="G59" s="104">
        <f t="shared" si="2"/>
        <v>0</v>
      </c>
      <c r="H59" s="146"/>
      <c r="I59" s="103"/>
      <c r="J59" s="162"/>
      <c r="K59" s="160"/>
      <c r="L59" s="118"/>
      <c r="M59" s="161"/>
      <c r="N59" s="161">
        <f t="shared" ref="N59:N70" si="4">L59+M59</f>
        <v>0</v>
      </c>
    </row>
    <row r="60" s="72" customFormat="1" ht="25" customHeight="1" spans="1:14">
      <c r="A60" s="147" t="s">
        <v>695</v>
      </c>
      <c r="B60" s="147"/>
      <c r="C60" s="147"/>
      <c r="D60" s="118"/>
      <c r="E60" s="104"/>
      <c r="F60" s="104"/>
      <c r="G60" s="104">
        <f t="shared" si="2"/>
        <v>0</v>
      </c>
      <c r="H60" s="146"/>
      <c r="I60" s="103"/>
      <c r="J60" s="162"/>
      <c r="K60" s="160"/>
      <c r="L60" s="118"/>
      <c r="M60" s="161"/>
      <c r="N60" s="161">
        <f t="shared" si="4"/>
        <v>0</v>
      </c>
    </row>
    <row r="61" s="72" customFormat="1" ht="25" customHeight="1" spans="1:14">
      <c r="A61" s="147" t="s">
        <v>696</v>
      </c>
      <c r="B61" s="147"/>
      <c r="C61" s="147"/>
      <c r="D61" s="118"/>
      <c r="E61" s="104"/>
      <c r="F61" s="104"/>
      <c r="G61" s="104">
        <f t="shared" si="2"/>
        <v>0</v>
      </c>
      <c r="H61" s="125"/>
      <c r="I61" s="103"/>
      <c r="J61" s="162"/>
      <c r="K61" s="160"/>
      <c r="L61" s="118"/>
      <c r="M61" s="161"/>
      <c r="N61" s="161">
        <f t="shared" si="4"/>
        <v>0</v>
      </c>
    </row>
    <row r="62" s="72" customFormat="1" ht="25" customHeight="1" spans="1:14">
      <c r="A62" s="148" t="s">
        <v>697</v>
      </c>
      <c r="B62" s="149"/>
      <c r="C62" s="149"/>
      <c r="D62" s="118"/>
      <c r="E62" s="104"/>
      <c r="F62" s="104">
        <v>124000</v>
      </c>
      <c r="G62" s="104">
        <f t="shared" si="2"/>
        <v>124000</v>
      </c>
      <c r="H62" s="125"/>
      <c r="I62" s="103"/>
      <c r="J62" s="162"/>
      <c r="K62" s="160"/>
      <c r="L62" s="118"/>
      <c r="M62" s="161"/>
      <c r="N62" s="161">
        <f t="shared" si="4"/>
        <v>0</v>
      </c>
    </row>
    <row r="63" s="72" customFormat="1" ht="25" customHeight="1" spans="1:14">
      <c r="A63" s="148" t="s">
        <v>698</v>
      </c>
      <c r="B63" s="150"/>
      <c r="C63" s="150"/>
      <c r="D63" s="118"/>
      <c r="E63" s="104"/>
      <c r="F63" s="104">
        <v>124000</v>
      </c>
      <c r="G63" s="104">
        <f t="shared" si="2"/>
        <v>124000</v>
      </c>
      <c r="H63" s="125"/>
      <c r="I63" s="103"/>
      <c r="J63" s="162"/>
      <c r="K63" s="160"/>
      <c r="L63" s="118"/>
      <c r="M63" s="161"/>
      <c r="N63" s="161">
        <f t="shared" si="4"/>
        <v>0</v>
      </c>
    </row>
    <row r="64" s="72" customFormat="1" ht="25" customHeight="1" spans="1:14">
      <c r="A64" s="151" t="s">
        <v>699</v>
      </c>
      <c r="B64" s="152"/>
      <c r="C64" s="152"/>
      <c r="D64" s="118"/>
      <c r="E64" s="104"/>
      <c r="F64" s="104">
        <v>124000</v>
      </c>
      <c r="G64" s="104">
        <f t="shared" si="2"/>
        <v>124000</v>
      </c>
      <c r="H64" s="125"/>
      <c r="I64" s="103"/>
      <c r="J64" s="162"/>
      <c r="K64" s="160"/>
      <c r="L64" s="118"/>
      <c r="M64" s="161"/>
      <c r="N64" s="161">
        <f t="shared" si="4"/>
        <v>0</v>
      </c>
    </row>
    <row r="65" s="72" customFormat="1" ht="25" customHeight="1" spans="1:14">
      <c r="A65" s="173" t="s">
        <v>700</v>
      </c>
      <c r="B65" s="152"/>
      <c r="C65" s="152"/>
      <c r="D65" s="118"/>
      <c r="E65" s="104"/>
      <c r="F65" s="104"/>
      <c r="G65" s="104">
        <f t="shared" si="2"/>
        <v>0</v>
      </c>
      <c r="H65" s="125"/>
      <c r="I65" s="103"/>
      <c r="J65" s="162"/>
      <c r="K65" s="160"/>
      <c r="L65" s="118"/>
      <c r="M65" s="161"/>
      <c r="N65" s="161">
        <f t="shared" si="4"/>
        <v>0</v>
      </c>
    </row>
    <row r="66" s="72" customFormat="1" ht="25" customHeight="1" spans="1:14">
      <c r="A66" s="148" t="s">
        <v>701</v>
      </c>
      <c r="B66" s="152"/>
      <c r="C66" s="152"/>
      <c r="D66" s="118"/>
      <c r="E66" s="104"/>
      <c r="F66" s="104"/>
      <c r="G66" s="104">
        <f t="shared" si="2"/>
        <v>0</v>
      </c>
      <c r="H66" s="125"/>
      <c r="I66" s="103"/>
      <c r="J66" s="162"/>
      <c r="K66" s="160"/>
      <c r="L66" s="118"/>
      <c r="M66" s="161"/>
      <c r="N66" s="161">
        <f t="shared" si="4"/>
        <v>0</v>
      </c>
    </row>
    <row r="67" s="72" customFormat="1" ht="25" customHeight="1" spans="1:14">
      <c r="A67" s="174" t="s">
        <v>702</v>
      </c>
      <c r="B67" s="152"/>
      <c r="C67" s="152"/>
      <c r="D67" s="118"/>
      <c r="E67" s="104"/>
      <c r="F67" s="104"/>
      <c r="G67" s="104">
        <f t="shared" si="2"/>
        <v>0</v>
      </c>
      <c r="H67" s="125"/>
      <c r="I67" s="103"/>
      <c r="J67" s="162"/>
      <c r="K67" s="160"/>
      <c r="L67" s="118"/>
      <c r="M67" s="161"/>
      <c r="N67" s="161">
        <f t="shared" si="4"/>
        <v>0</v>
      </c>
    </row>
    <row r="68" s="72" customFormat="1" ht="25" customHeight="1" spans="1:14">
      <c r="A68" s="174" t="s">
        <v>703</v>
      </c>
      <c r="B68" s="152"/>
      <c r="C68" s="152"/>
      <c r="D68" s="118"/>
      <c r="E68" s="104"/>
      <c r="F68" s="104"/>
      <c r="G68" s="104">
        <f t="shared" si="2"/>
        <v>0</v>
      </c>
      <c r="H68" s="125"/>
      <c r="I68" s="103"/>
      <c r="J68" s="162"/>
      <c r="K68" s="160"/>
      <c r="L68" s="118"/>
      <c r="M68" s="161"/>
      <c r="N68" s="161">
        <f t="shared" si="4"/>
        <v>0</v>
      </c>
    </row>
    <row r="69" s="72" customFormat="1" ht="25" customHeight="1" spans="1:14">
      <c r="A69" s="125"/>
      <c r="B69" s="125"/>
      <c r="C69" s="125"/>
      <c r="D69" s="118"/>
      <c r="E69" s="104"/>
      <c r="F69" s="104"/>
      <c r="G69" s="104">
        <f t="shared" si="2"/>
        <v>0</v>
      </c>
      <c r="H69" s="125"/>
      <c r="I69" s="103"/>
      <c r="J69" s="162"/>
      <c r="K69" s="160"/>
      <c r="L69" s="118"/>
      <c r="M69" s="161"/>
      <c r="N69" s="161">
        <f t="shared" si="4"/>
        <v>0</v>
      </c>
    </row>
    <row r="70" s="74" customFormat="1" ht="25" customHeight="1" spans="1:14">
      <c r="A70" s="98" t="s">
        <v>704</v>
      </c>
      <c r="B70" s="98"/>
      <c r="C70" s="98"/>
      <c r="D70" s="99"/>
      <c r="E70" s="175">
        <v>1350372</v>
      </c>
      <c r="F70" s="100">
        <f>F62+F7</f>
        <v>664000</v>
      </c>
      <c r="G70" s="141">
        <f t="shared" si="2"/>
        <v>2014372</v>
      </c>
      <c r="H70" s="98" t="s">
        <v>705</v>
      </c>
      <c r="I70" s="179"/>
      <c r="J70" s="179"/>
      <c r="K70" s="179"/>
      <c r="L70" s="180">
        <v>1350372</v>
      </c>
      <c r="M70" s="167">
        <f>M7</f>
        <v>664000</v>
      </c>
      <c r="N70" s="181">
        <f t="shared" si="4"/>
        <v>2014372</v>
      </c>
    </row>
    <row r="71" s="72" customFormat="1" ht="25" customHeight="1" spans="1:14">
      <c r="A71" s="176" t="s">
        <v>706</v>
      </c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</row>
    <row r="72" spans="1:7">
      <c r="A72" s="178" t="s">
        <v>707</v>
      </c>
      <c r="B72" s="178"/>
      <c r="C72" s="178"/>
      <c r="D72" s="178"/>
      <c r="E72" s="178"/>
      <c r="F72" s="178"/>
      <c r="G72" s="178"/>
    </row>
  </sheetData>
  <mergeCells count="14">
    <mergeCell ref="A2:N2"/>
    <mergeCell ref="M3:N3"/>
    <mergeCell ref="A4:G4"/>
    <mergeCell ref="H4:N4"/>
    <mergeCell ref="E5:G5"/>
    <mergeCell ref="L5:N5"/>
    <mergeCell ref="A5:A6"/>
    <mergeCell ref="B5:B6"/>
    <mergeCell ref="C5:C6"/>
    <mergeCell ref="D5:D6"/>
    <mergeCell ref="H5:H6"/>
    <mergeCell ref="I5:I6"/>
    <mergeCell ref="J5:J6"/>
    <mergeCell ref="K5:K6"/>
  </mergeCells>
  <conditionalFormatting sqref="H58:H60 H49:H52 A62:C68 A38:C39 A49:C50">
    <cfRule type="expression" dxfId="1" priority="1" stopIfTrue="1">
      <formula>"len($A:$A)=3"</formula>
    </cfRule>
  </conditionalFormatting>
  <printOptions horizontalCentered="1" verticalCentered="1"/>
  <pageMargins left="0.751388888888889" right="0.751388888888889" top="0.979166666666667" bottom="0.979166666666667" header="0.30625" footer="0.238888888888889"/>
  <pageSetup paperSize="8" scale="64" orientation="portrait" horizontalDpi="600" verticalDpi="600"/>
  <headerFooter alignWithMargins="0" scaleWithDoc="0"/>
  <rowBreaks count="1" manualBreakCount="1">
    <brk id="71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48"/>
  <sheetViews>
    <sheetView tabSelected="1" workbookViewId="0">
      <selection activeCell="M12" sqref="M12"/>
    </sheetView>
  </sheetViews>
  <sheetFormatPr defaultColWidth="9" defaultRowHeight="24.95" customHeight="1"/>
  <cols>
    <col min="1" max="1" width="8.125" style="21" customWidth="1"/>
    <col min="2" max="2" width="8.125" style="22" customWidth="1"/>
    <col min="3" max="3" width="8.125" style="23" customWidth="1"/>
    <col min="4" max="4" width="44.625" style="19" customWidth="1"/>
    <col min="5" max="5" width="18.5" style="24" customWidth="1"/>
    <col min="6" max="7" width="14.75" style="19" customWidth="1"/>
    <col min="8" max="9" width="9" style="19"/>
    <col min="10" max="10" width="6.625" style="25" customWidth="1"/>
    <col min="11" max="11" width="4.375" style="25" customWidth="1"/>
    <col min="12" max="12" width="14" style="26" customWidth="1"/>
    <col min="13" max="256" width="9" style="19"/>
    <col min="257" max="16384" width="9" style="21"/>
  </cols>
  <sheetData>
    <row r="1" s="19" customFormat="1" customHeight="1" spans="1:12">
      <c r="A1" s="27" t="s">
        <v>716</v>
      </c>
      <c r="B1" s="28"/>
      <c r="C1" s="29"/>
      <c r="D1" s="19"/>
      <c r="E1" s="24"/>
      <c r="J1" s="71"/>
      <c r="K1" s="71"/>
      <c r="L1" s="71"/>
    </row>
    <row r="2" s="19" customFormat="1" ht="52.5" customHeight="1" spans="1:12">
      <c r="A2" s="30" t="s">
        <v>717</v>
      </c>
      <c r="B2" s="30"/>
      <c r="C2" s="30"/>
      <c r="D2" s="30"/>
      <c r="E2" s="30"/>
      <c r="F2" s="30"/>
      <c r="G2" s="30"/>
      <c r="J2" s="25"/>
      <c r="K2" s="25"/>
      <c r="L2" s="26"/>
    </row>
    <row r="3" s="19" customFormat="1" customHeight="1" spans="1:12">
      <c r="A3" s="31"/>
      <c r="B3" s="32"/>
      <c r="C3" s="33"/>
      <c r="D3" s="31"/>
      <c r="E3" s="34"/>
      <c r="J3" s="25"/>
      <c r="K3" s="25"/>
      <c r="L3" s="26"/>
    </row>
    <row r="4" s="20" customFormat="1" ht="37.5" customHeight="1" spans="1:12">
      <c r="A4" s="35" t="s">
        <v>718</v>
      </c>
      <c r="B4" s="36" t="s">
        <v>719</v>
      </c>
      <c r="C4" s="37" t="s">
        <v>720</v>
      </c>
      <c r="D4" s="38" t="s">
        <v>159</v>
      </c>
      <c r="E4" s="38" t="s">
        <v>721</v>
      </c>
      <c r="F4" s="39" t="s">
        <v>10</v>
      </c>
      <c r="G4" s="39" t="s">
        <v>11</v>
      </c>
      <c r="J4" s="25"/>
      <c r="K4" s="25"/>
      <c r="L4" s="26"/>
    </row>
    <row r="5" s="19" customFormat="1" customHeight="1" spans="1:12">
      <c r="A5" s="40"/>
      <c r="B5" s="41"/>
      <c r="C5" s="42"/>
      <c r="D5" s="43" t="s">
        <v>623</v>
      </c>
      <c r="E5" s="44">
        <v>1121400</v>
      </c>
      <c r="F5" s="44">
        <v>664000</v>
      </c>
      <c r="G5" s="44">
        <f t="shared" ref="G5:G40" si="0">E5+F5</f>
        <v>1785400</v>
      </c>
      <c r="J5" s="25"/>
      <c r="K5" s="25"/>
      <c r="L5" s="26"/>
    </row>
    <row r="6" s="19" customFormat="1" customHeight="1" spans="1:12">
      <c r="A6" s="45">
        <v>212</v>
      </c>
      <c r="B6" s="46"/>
      <c r="C6" s="47"/>
      <c r="D6" s="48" t="s">
        <v>722</v>
      </c>
      <c r="E6" s="49">
        <f>E7+E14+E16+E18+E19+E23</f>
        <v>1065500</v>
      </c>
      <c r="F6" s="49">
        <v>664000</v>
      </c>
      <c r="G6" s="49">
        <f t="shared" si="0"/>
        <v>1729500</v>
      </c>
      <c r="J6" s="25"/>
      <c r="K6" s="25"/>
      <c r="L6" s="26"/>
    </row>
    <row r="7" s="19" customFormat="1" customHeight="1" spans="1:12">
      <c r="A7" s="50"/>
      <c r="B7" s="51" t="s">
        <v>723</v>
      </c>
      <c r="C7" s="52"/>
      <c r="D7" s="53" t="s">
        <v>643</v>
      </c>
      <c r="E7" s="54">
        <v>944000</v>
      </c>
      <c r="F7" s="54">
        <v>664000</v>
      </c>
      <c r="G7" s="54">
        <f t="shared" si="0"/>
        <v>1608000</v>
      </c>
      <c r="J7" s="25"/>
      <c r="K7" s="25"/>
      <c r="L7" s="26"/>
    </row>
    <row r="8" s="19" customFormat="1" customHeight="1" spans="1:12">
      <c r="A8" s="50"/>
      <c r="B8" s="51"/>
      <c r="C8" s="55" t="s">
        <v>724</v>
      </c>
      <c r="D8" s="56" t="s">
        <v>725</v>
      </c>
      <c r="E8" s="54">
        <v>380000</v>
      </c>
      <c r="F8" s="50"/>
      <c r="G8" s="54">
        <f t="shared" si="0"/>
        <v>380000</v>
      </c>
      <c r="J8" s="25"/>
      <c r="K8" s="25"/>
      <c r="L8" s="26"/>
    </row>
    <row r="9" s="19" customFormat="1" customHeight="1" spans="1:12">
      <c r="A9" s="50"/>
      <c r="B9" s="51"/>
      <c r="C9" s="55" t="s">
        <v>726</v>
      </c>
      <c r="D9" s="56" t="s">
        <v>727</v>
      </c>
      <c r="E9" s="54">
        <v>100000</v>
      </c>
      <c r="F9" s="50"/>
      <c r="G9" s="54">
        <f t="shared" si="0"/>
        <v>100000</v>
      </c>
      <c r="J9" s="25"/>
      <c r="K9" s="25"/>
      <c r="L9" s="26"/>
    </row>
    <row r="10" s="19" customFormat="1" customHeight="1" spans="1:12">
      <c r="A10" s="50"/>
      <c r="B10" s="51"/>
      <c r="C10" s="55" t="s">
        <v>728</v>
      </c>
      <c r="D10" s="56" t="s">
        <v>729</v>
      </c>
      <c r="E10" s="54">
        <v>50000</v>
      </c>
      <c r="F10" s="50"/>
      <c r="G10" s="54">
        <f t="shared" si="0"/>
        <v>50000</v>
      </c>
      <c r="J10" s="25"/>
      <c r="K10" s="25"/>
      <c r="L10" s="26"/>
    </row>
    <row r="11" s="19" customFormat="1" customHeight="1" spans="1:12">
      <c r="A11" s="50"/>
      <c r="B11" s="51"/>
      <c r="C11" s="55" t="s">
        <v>730</v>
      </c>
      <c r="D11" s="56" t="s">
        <v>731</v>
      </c>
      <c r="E11" s="54">
        <v>5000</v>
      </c>
      <c r="F11" s="50"/>
      <c r="G11" s="54">
        <f t="shared" si="0"/>
        <v>5000</v>
      </c>
      <c r="J11" s="25"/>
      <c r="K11" s="25"/>
      <c r="L11" s="26"/>
    </row>
    <row r="12" s="19" customFormat="1" customHeight="1" spans="1:12">
      <c r="A12" s="50"/>
      <c r="B12" s="51"/>
      <c r="C12" s="55" t="s">
        <v>732</v>
      </c>
      <c r="D12" s="56" t="s">
        <v>733</v>
      </c>
      <c r="E12" s="54">
        <v>35000</v>
      </c>
      <c r="F12" s="50"/>
      <c r="G12" s="54">
        <f t="shared" si="0"/>
        <v>35000</v>
      </c>
      <c r="J12" s="25"/>
      <c r="K12" s="25"/>
      <c r="L12" s="26"/>
    </row>
    <row r="13" s="19" customFormat="1" customHeight="1" spans="1:12">
      <c r="A13" s="50"/>
      <c r="B13" s="51"/>
      <c r="C13" s="55">
        <v>99</v>
      </c>
      <c r="D13" s="56" t="s">
        <v>734</v>
      </c>
      <c r="E13" s="54">
        <f>100000+182000+92000</f>
        <v>374000</v>
      </c>
      <c r="F13" s="54">
        <v>664000</v>
      </c>
      <c r="G13" s="54">
        <f t="shared" si="0"/>
        <v>1038000</v>
      </c>
      <c r="J13" s="25"/>
      <c r="K13" s="25"/>
      <c r="L13" s="26"/>
    </row>
    <row r="14" s="19" customFormat="1" customHeight="1" spans="1:12">
      <c r="A14" s="50"/>
      <c r="B14" s="51" t="s">
        <v>735</v>
      </c>
      <c r="C14" s="51"/>
      <c r="D14" s="53" t="s">
        <v>645</v>
      </c>
      <c r="E14" s="57">
        <v>4000</v>
      </c>
      <c r="F14" s="50"/>
      <c r="G14" s="54">
        <f t="shared" si="0"/>
        <v>4000</v>
      </c>
      <c r="J14" s="25"/>
      <c r="K14" s="25"/>
      <c r="L14" s="26"/>
    </row>
    <row r="15" s="19" customFormat="1" customHeight="1" spans="1:12">
      <c r="A15" s="50"/>
      <c r="B15" s="51"/>
      <c r="C15" s="51" t="s">
        <v>724</v>
      </c>
      <c r="D15" s="56" t="s">
        <v>736</v>
      </c>
      <c r="E15" s="57">
        <v>4000</v>
      </c>
      <c r="F15" s="50"/>
      <c r="G15" s="54">
        <f t="shared" si="0"/>
        <v>4000</v>
      </c>
      <c r="J15" s="25"/>
      <c r="K15" s="25"/>
      <c r="L15" s="26"/>
    </row>
    <row r="16" s="19" customFormat="1" customHeight="1" spans="1:12">
      <c r="A16" s="50"/>
      <c r="B16" s="51">
        <v>10</v>
      </c>
      <c r="C16" s="51"/>
      <c r="D16" s="53" t="s">
        <v>647</v>
      </c>
      <c r="E16" s="54">
        <v>36000</v>
      </c>
      <c r="F16" s="50"/>
      <c r="G16" s="54">
        <f t="shared" si="0"/>
        <v>36000</v>
      </c>
      <c r="J16" s="25"/>
      <c r="K16" s="25"/>
      <c r="L16" s="26"/>
    </row>
    <row r="17" s="19" customFormat="1" customHeight="1" spans="1:12">
      <c r="A17" s="50"/>
      <c r="B17" s="51"/>
      <c r="C17" s="51" t="s">
        <v>724</v>
      </c>
      <c r="D17" s="56" t="s">
        <v>725</v>
      </c>
      <c r="E17" s="54">
        <v>36000</v>
      </c>
      <c r="F17" s="50"/>
      <c r="G17" s="54">
        <f t="shared" si="0"/>
        <v>36000</v>
      </c>
      <c r="J17" s="25"/>
      <c r="K17" s="25"/>
      <c r="L17" s="26"/>
    </row>
    <row r="18" s="19" customFormat="1" customHeight="1" spans="1:12">
      <c r="A18" s="50"/>
      <c r="B18" s="51">
        <v>11</v>
      </c>
      <c r="C18" s="51"/>
      <c r="D18" s="53" t="s">
        <v>649</v>
      </c>
      <c r="E18" s="57">
        <v>1500</v>
      </c>
      <c r="F18" s="50"/>
      <c r="G18" s="54">
        <f t="shared" si="0"/>
        <v>1500</v>
      </c>
      <c r="J18" s="25"/>
      <c r="K18" s="25"/>
      <c r="L18" s="26"/>
    </row>
    <row r="19" s="19" customFormat="1" customHeight="1" spans="1:12">
      <c r="A19" s="50"/>
      <c r="B19" s="51">
        <v>13</v>
      </c>
      <c r="C19" s="51"/>
      <c r="D19" s="53" t="s">
        <v>653</v>
      </c>
      <c r="E19" s="58">
        <v>70000</v>
      </c>
      <c r="F19" s="50"/>
      <c r="G19" s="54">
        <f t="shared" si="0"/>
        <v>70000</v>
      </c>
      <c r="J19" s="25"/>
      <c r="K19" s="25"/>
      <c r="L19" s="26"/>
    </row>
    <row r="20" s="19" customFormat="1" customHeight="1" spans="1:12">
      <c r="A20" s="50"/>
      <c r="B20" s="51"/>
      <c r="C20" s="51" t="s">
        <v>724</v>
      </c>
      <c r="D20" s="56" t="s">
        <v>736</v>
      </c>
      <c r="E20" s="58">
        <v>20000</v>
      </c>
      <c r="F20" s="50"/>
      <c r="G20" s="54">
        <f t="shared" si="0"/>
        <v>20000</v>
      </c>
      <c r="J20" s="25"/>
      <c r="K20" s="25"/>
      <c r="L20" s="26"/>
    </row>
    <row r="21" s="19" customFormat="1" customHeight="1" spans="1:12">
      <c r="A21" s="50"/>
      <c r="B21" s="51"/>
      <c r="C21" s="51" t="s">
        <v>726</v>
      </c>
      <c r="D21" s="56" t="s">
        <v>737</v>
      </c>
      <c r="E21" s="58">
        <v>30000</v>
      </c>
      <c r="F21" s="50"/>
      <c r="G21" s="54">
        <f t="shared" si="0"/>
        <v>30000</v>
      </c>
      <c r="J21" s="25"/>
      <c r="K21" s="25"/>
      <c r="L21" s="26"/>
    </row>
    <row r="22" s="19" customFormat="1" customHeight="1" spans="1:12">
      <c r="A22" s="50"/>
      <c r="B22" s="51"/>
      <c r="C22" s="51" t="s">
        <v>738</v>
      </c>
      <c r="D22" s="56" t="s">
        <v>739</v>
      </c>
      <c r="E22" s="58">
        <v>20000</v>
      </c>
      <c r="F22" s="50"/>
      <c r="G22" s="54">
        <f t="shared" si="0"/>
        <v>20000</v>
      </c>
      <c r="J22" s="25"/>
      <c r="K22" s="25"/>
      <c r="L22" s="26"/>
    </row>
    <row r="23" s="19" customFormat="1" customHeight="1" spans="1:12">
      <c r="A23" s="50"/>
      <c r="B23" s="51">
        <v>14</v>
      </c>
      <c r="C23" s="51"/>
      <c r="D23" s="59" t="s">
        <v>740</v>
      </c>
      <c r="E23" s="58">
        <v>10000</v>
      </c>
      <c r="F23" s="50"/>
      <c r="G23" s="54">
        <f t="shared" si="0"/>
        <v>10000</v>
      </c>
      <c r="J23" s="25"/>
      <c r="K23" s="25"/>
      <c r="L23" s="26"/>
    </row>
    <row r="24" s="19" customFormat="1" customHeight="1" spans="1:12">
      <c r="A24" s="50"/>
      <c r="B24" s="51"/>
      <c r="C24" s="51" t="s">
        <v>738</v>
      </c>
      <c r="D24" s="56" t="s">
        <v>741</v>
      </c>
      <c r="E24" s="58">
        <v>10000</v>
      </c>
      <c r="F24" s="50"/>
      <c r="G24" s="54">
        <f t="shared" si="0"/>
        <v>10000</v>
      </c>
      <c r="J24" s="25"/>
      <c r="K24" s="25"/>
      <c r="L24" s="26"/>
    </row>
    <row r="25" s="19" customFormat="1" customHeight="1" spans="1:12">
      <c r="A25" s="50">
        <v>214</v>
      </c>
      <c r="B25" s="51"/>
      <c r="C25" s="51"/>
      <c r="D25" s="60" t="s">
        <v>742</v>
      </c>
      <c r="E25" s="61">
        <v>200</v>
      </c>
      <c r="F25" s="50"/>
      <c r="G25" s="62">
        <f t="shared" si="0"/>
        <v>200</v>
      </c>
      <c r="J25" s="25"/>
      <c r="K25" s="25"/>
      <c r="L25" s="26"/>
    </row>
    <row r="26" s="19" customFormat="1" customHeight="1" spans="1:12">
      <c r="A26" s="50"/>
      <c r="B26" s="51">
        <v>63</v>
      </c>
      <c r="C26" s="51"/>
      <c r="D26" s="53" t="s">
        <v>665</v>
      </c>
      <c r="E26" s="57">
        <v>200</v>
      </c>
      <c r="F26" s="50"/>
      <c r="G26" s="54">
        <f t="shared" si="0"/>
        <v>200</v>
      </c>
      <c r="J26" s="25"/>
      <c r="K26" s="25"/>
      <c r="L26" s="26"/>
    </row>
    <row r="27" s="19" customFormat="1" customHeight="1" spans="1:12">
      <c r="A27" s="50"/>
      <c r="B27" s="51"/>
      <c r="C27" s="51" t="s">
        <v>724</v>
      </c>
      <c r="D27" s="56" t="s">
        <v>743</v>
      </c>
      <c r="E27" s="57">
        <v>200</v>
      </c>
      <c r="F27" s="50"/>
      <c r="G27" s="54">
        <f t="shared" si="0"/>
        <v>200</v>
      </c>
      <c r="J27" s="25"/>
      <c r="K27" s="25"/>
      <c r="L27" s="26"/>
    </row>
    <row r="28" s="19" customFormat="1" customHeight="1" spans="1:12">
      <c r="A28" s="50">
        <v>216</v>
      </c>
      <c r="B28" s="51"/>
      <c r="C28" s="51"/>
      <c r="D28" s="60" t="s">
        <v>744</v>
      </c>
      <c r="E28" s="61">
        <v>200</v>
      </c>
      <c r="F28" s="50"/>
      <c r="G28" s="62">
        <f t="shared" si="0"/>
        <v>200</v>
      </c>
      <c r="J28" s="25"/>
      <c r="K28" s="25"/>
      <c r="L28" s="26"/>
    </row>
    <row r="29" s="19" customFormat="1" customHeight="1" spans="1:12">
      <c r="A29" s="50"/>
      <c r="B29" s="51" t="s">
        <v>745</v>
      </c>
      <c r="C29" s="51"/>
      <c r="D29" s="53" t="s">
        <v>671</v>
      </c>
      <c r="E29" s="54">
        <v>200</v>
      </c>
      <c r="F29" s="50"/>
      <c r="G29" s="54">
        <f t="shared" si="0"/>
        <v>200</v>
      </c>
      <c r="J29" s="25"/>
      <c r="K29" s="25"/>
      <c r="L29" s="26"/>
    </row>
    <row r="30" s="19" customFormat="1" customHeight="1" spans="1:12">
      <c r="A30" s="50"/>
      <c r="B30" s="51"/>
      <c r="C30" s="51" t="s">
        <v>746</v>
      </c>
      <c r="D30" s="56" t="s">
        <v>747</v>
      </c>
      <c r="E30" s="54">
        <v>200</v>
      </c>
      <c r="F30" s="50"/>
      <c r="G30" s="54">
        <f t="shared" si="0"/>
        <v>200</v>
      </c>
      <c r="J30" s="25"/>
      <c r="K30" s="25"/>
      <c r="L30" s="26"/>
    </row>
    <row r="31" s="19" customFormat="1" customHeight="1" spans="1:12">
      <c r="A31" s="50">
        <v>229</v>
      </c>
      <c r="B31" s="51"/>
      <c r="C31" s="51"/>
      <c r="D31" s="63" t="s">
        <v>748</v>
      </c>
      <c r="E31" s="49">
        <v>8500</v>
      </c>
      <c r="F31" s="50"/>
      <c r="G31" s="62">
        <f t="shared" si="0"/>
        <v>8500</v>
      </c>
      <c r="J31" s="25"/>
      <c r="K31" s="25"/>
      <c r="L31" s="26"/>
    </row>
    <row r="32" s="19" customFormat="1" customHeight="1" spans="1:12">
      <c r="A32" s="50"/>
      <c r="B32" s="51" t="s">
        <v>723</v>
      </c>
      <c r="C32" s="51"/>
      <c r="D32" s="53" t="s">
        <v>674</v>
      </c>
      <c r="E32" s="57">
        <v>500</v>
      </c>
      <c r="F32" s="50"/>
      <c r="G32" s="54">
        <f t="shared" si="0"/>
        <v>500</v>
      </c>
      <c r="J32" s="25"/>
      <c r="K32" s="25"/>
      <c r="L32" s="26"/>
    </row>
    <row r="33" s="19" customFormat="1" customHeight="1" spans="1:12">
      <c r="A33" s="50"/>
      <c r="B33" s="51"/>
      <c r="C33" s="51" t="s">
        <v>746</v>
      </c>
      <c r="D33" s="56" t="s">
        <v>749</v>
      </c>
      <c r="E33" s="57">
        <v>500</v>
      </c>
      <c r="F33" s="50"/>
      <c r="G33" s="54">
        <f t="shared" si="0"/>
        <v>500</v>
      </c>
      <c r="J33" s="25"/>
      <c r="K33" s="25"/>
      <c r="L33" s="26"/>
    </row>
    <row r="34" s="19" customFormat="1" customHeight="1" spans="1:12">
      <c r="A34" s="50"/>
      <c r="B34" s="51" t="s">
        <v>745</v>
      </c>
      <c r="C34" s="51"/>
      <c r="D34" s="53" t="s">
        <v>675</v>
      </c>
      <c r="E34" s="57">
        <v>8000</v>
      </c>
      <c r="F34" s="50"/>
      <c r="G34" s="54">
        <f t="shared" si="0"/>
        <v>8000</v>
      </c>
      <c r="J34" s="25"/>
      <c r="K34" s="25"/>
      <c r="L34" s="26"/>
    </row>
    <row r="35" s="19" customFormat="1" customHeight="1" spans="1:12">
      <c r="A35" s="50"/>
      <c r="B35" s="51"/>
      <c r="C35" s="51" t="s">
        <v>726</v>
      </c>
      <c r="D35" s="64" t="s">
        <v>750</v>
      </c>
      <c r="E35" s="57">
        <v>4000</v>
      </c>
      <c r="F35" s="50"/>
      <c r="G35" s="54">
        <f t="shared" si="0"/>
        <v>4000</v>
      </c>
      <c r="J35" s="25"/>
      <c r="K35" s="25"/>
      <c r="L35" s="26"/>
    </row>
    <row r="36" s="19" customFormat="1" customHeight="1" spans="1:12">
      <c r="A36" s="50"/>
      <c r="B36" s="51"/>
      <c r="C36" s="51" t="s">
        <v>751</v>
      </c>
      <c r="D36" s="64" t="s">
        <v>752</v>
      </c>
      <c r="E36" s="57">
        <v>3000</v>
      </c>
      <c r="F36" s="50"/>
      <c r="G36" s="54">
        <f t="shared" si="0"/>
        <v>3000</v>
      </c>
      <c r="J36" s="25"/>
      <c r="K36" s="25"/>
      <c r="L36" s="26"/>
    </row>
    <row r="37" s="19" customFormat="1" customHeight="1" spans="1:12">
      <c r="A37" s="50"/>
      <c r="B37" s="51"/>
      <c r="C37" s="51" t="s">
        <v>730</v>
      </c>
      <c r="D37" s="64" t="s">
        <v>753</v>
      </c>
      <c r="E37" s="57">
        <v>1000</v>
      </c>
      <c r="F37" s="50"/>
      <c r="G37" s="54">
        <f t="shared" si="0"/>
        <v>1000</v>
      </c>
      <c r="J37" s="25"/>
      <c r="K37" s="25"/>
      <c r="L37" s="26"/>
    </row>
    <row r="38" s="19" customFormat="1" customHeight="1" spans="1:12">
      <c r="A38" s="50">
        <v>232</v>
      </c>
      <c r="B38" s="51"/>
      <c r="C38" s="51"/>
      <c r="D38" s="60" t="s">
        <v>754</v>
      </c>
      <c r="E38" s="61">
        <v>47000</v>
      </c>
      <c r="F38" s="50"/>
      <c r="G38" s="62">
        <f t="shared" si="0"/>
        <v>47000</v>
      </c>
      <c r="J38" s="25"/>
      <c r="K38" s="25"/>
      <c r="L38" s="26"/>
    </row>
    <row r="39" s="19" customFormat="1" customHeight="1" spans="1:12">
      <c r="A39" s="50"/>
      <c r="B39" s="51" t="s">
        <v>746</v>
      </c>
      <c r="C39" s="51"/>
      <c r="D39" s="65" t="s">
        <v>755</v>
      </c>
      <c r="E39" s="54">
        <v>47000</v>
      </c>
      <c r="F39" s="50"/>
      <c r="G39" s="54">
        <f t="shared" si="0"/>
        <v>47000</v>
      </c>
      <c r="J39" s="25"/>
      <c r="K39" s="25"/>
      <c r="L39" s="26"/>
    </row>
    <row r="40" s="19" customFormat="1" customHeight="1" spans="1:12">
      <c r="A40" s="50"/>
      <c r="B40" s="51"/>
      <c r="C40" s="51" t="s">
        <v>756</v>
      </c>
      <c r="D40" s="66" t="s">
        <v>757</v>
      </c>
      <c r="E40" s="57">
        <v>47000</v>
      </c>
      <c r="F40" s="50"/>
      <c r="G40" s="54">
        <f t="shared" si="0"/>
        <v>47000</v>
      </c>
      <c r="J40" s="25"/>
      <c r="K40" s="25"/>
      <c r="L40" s="26"/>
    </row>
    <row r="41" s="19" customFormat="1" customHeight="1" spans="1:12">
      <c r="A41" s="50"/>
      <c r="B41" s="51"/>
      <c r="C41" s="51"/>
      <c r="D41" s="67"/>
      <c r="E41" s="57"/>
      <c r="F41" s="50"/>
      <c r="G41" s="50"/>
      <c r="J41" s="25"/>
      <c r="K41" s="25"/>
      <c r="L41" s="26"/>
    </row>
    <row r="42" s="19" customFormat="1" customHeight="1" spans="1:12">
      <c r="A42" s="50"/>
      <c r="B42" s="51"/>
      <c r="C42" s="52"/>
      <c r="D42" s="43" t="s">
        <v>758</v>
      </c>
      <c r="E42" s="44">
        <f>E38++E31+E28+E25+E6</f>
        <v>1121400</v>
      </c>
      <c r="F42" s="44">
        <f>F38++F31+F28+F25+F6</f>
        <v>664000</v>
      </c>
      <c r="G42" s="44">
        <f>E42+F42</f>
        <v>1785400</v>
      </c>
      <c r="J42" s="25"/>
      <c r="K42" s="25"/>
      <c r="L42" s="26"/>
    </row>
    <row r="43" s="19" customFormat="1" ht="39" customHeight="1" spans="1:12">
      <c r="A43" s="68"/>
      <c r="B43" s="69"/>
      <c r="C43" s="70"/>
      <c r="D43" s="68"/>
      <c r="E43" s="68"/>
      <c r="J43" s="25"/>
      <c r="K43" s="25"/>
      <c r="L43" s="26"/>
    </row>
    <row r="44" s="19" customFormat="1" customHeight="1" spans="2:12">
      <c r="B44" s="28"/>
      <c r="C44" s="29"/>
      <c r="E44" s="24"/>
      <c r="J44" s="25"/>
      <c r="K44" s="25"/>
      <c r="L44" s="26"/>
    </row>
    <row r="45" s="19" customFormat="1" customHeight="1" spans="2:12">
      <c r="B45" s="28"/>
      <c r="C45" s="29"/>
      <c r="E45" s="24"/>
      <c r="J45" s="25"/>
      <c r="K45" s="25"/>
      <c r="L45" s="26"/>
    </row>
    <row r="46" s="19" customFormat="1" customHeight="1" spans="2:12">
      <c r="B46" s="28"/>
      <c r="C46" s="29"/>
      <c r="E46" s="24"/>
      <c r="J46" s="25"/>
      <c r="K46" s="25"/>
      <c r="L46" s="26"/>
    </row>
    <row r="47" s="19" customFormat="1" customHeight="1" spans="2:12">
      <c r="B47" s="28"/>
      <c r="C47" s="29"/>
      <c r="E47" s="24"/>
      <c r="J47" s="25"/>
      <c r="K47" s="25"/>
      <c r="L47" s="26"/>
    </row>
    <row r="48" s="19" customFormat="1" customHeight="1" spans="2:12">
      <c r="B48" s="28"/>
      <c r="C48" s="29"/>
      <c r="E48" s="24"/>
      <c r="J48" s="25"/>
      <c r="K48" s="25"/>
      <c r="L48" s="26"/>
    </row>
  </sheetData>
  <mergeCells count="5">
    <mergeCell ref="A2:G2"/>
    <mergeCell ref="A43:E43"/>
    <mergeCell ref="A4:A5"/>
    <mergeCell ref="B4:B5"/>
    <mergeCell ref="C4:C5"/>
  </mergeCells>
  <pageMargins left="0.75" right="0.75" top="1" bottom="1" header="0.509722222222222" footer="0.509722222222222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7"/>
  <sheetViews>
    <sheetView workbookViewId="0">
      <selection activeCell="A1" sqref="A1"/>
    </sheetView>
  </sheetViews>
  <sheetFormatPr defaultColWidth="8.89166666666667" defaultRowHeight="13.5"/>
  <cols>
    <col min="1" max="1" width="5.66666666666667" customWidth="1"/>
    <col min="2" max="2" width="5.775" customWidth="1"/>
    <col min="3" max="3" width="27.225" customWidth="1"/>
    <col min="4" max="4" width="45.775" customWidth="1"/>
    <col min="5" max="5" width="13.225" style="1" customWidth="1"/>
    <col min="6" max="9" width="13.225" customWidth="1"/>
    <col min="10" max="10" width="10.4416666666667" customWidth="1"/>
  </cols>
  <sheetData>
    <row r="1" customFormat="1" spans="1:5">
      <c r="A1" t="s">
        <v>759</v>
      </c>
      <c r="E1" s="1"/>
    </row>
    <row r="2" customFormat="1" ht="22.5" spans="1:10">
      <c r="A2" s="2" t="s">
        <v>760</v>
      </c>
      <c r="B2" s="2"/>
      <c r="C2" s="2"/>
      <c r="D2" s="2"/>
      <c r="E2" s="2"/>
      <c r="F2" s="2"/>
      <c r="G2" s="2"/>
      <c r="H2" s="2"/>
      <c r="I2" s="2"/>
      <c r="J2" s="2"/>
    </row>
    <row r="3" customFormat="1" spans="1:10">
      <c r="A3" s="3"/>
      <c r="B3" s="3"/>
      <c r="C3" s="3"/>
      <c r="D3" s="3"/>
      <c r="E3" s="3"/>
      <c r="F3" s="3"/>
      <c r="G3" s="3"/>
      <c r="H3" s="3"/>
      <c r="I3" s="3"/>
      <c r="J3" s="3" t="s">
        <v>761</v>
      </c>
    </row>
    <row r="4" customFormat="1" ht="52" customHeight="1" spans="1:10">
      <c r="A4" s="4" t="s">
        <v>762</v>
      </c>
      <c r="B4" s="4" t="s">
        <v>763</v>
      </c>
      <c r="C4" s="4" t="s">
        <v>764</v>
      </c>
      <c r="D4" s="4" t="s">
        <v>765</v>
      </c>
      <c r="E4" s="4" t="s">
        <v>766</v>
      </c>
      <c r="F4" s="4" t="s">
        <v>767</v>
      </c>
      <c r="G4" s="5" t="s">
        <v>768</v>
      </c>
      <c r="H4" s="5" t="s">
        <v>769</v>
      </c>
      <c r="I4" s="13" t="s">
        <v>770</v>
      </c>
      <c r="J4" s="14" t="s">
        <v>771</v>
      </c>
    </row>
    <row r="5" customFormat="1" ht="19" customHeight="1" spans="1:10">
      <c r="A5" s="4"/>
      <c r="B5" s="4"/>
      <c r="C5" s="4"/>
      <c r="D5" s="4"/>
      <c r="E5" s="4"/>
      <c r="F5" s="4"/>
      <c r="G5" s="6">
        <f t="shared" ref="G5:I5" si="0">SUM(G6:G11)</f>
        <v>545899.7116</v>
      </c>
      <c r="H5" s="6">
        <f t="shared" si="0"/>
        <v>181923.22</v>
      </c>
      <c r="I5" s="6">
        <f t="shared" si="0"/>
        <v>158000</v>
      </c>
      <c r="J5" s="14"/>
    </row>
    <row r="6" customFormat="1" ht="216" customHeight="1" spans="1:10">
      <c r="A6" s="4">
        <v>1</v>
      </c>
      <c r="B6" s="4" t="s">
        <v>772</v>
      </c>
      <c r="C6" s="7" t="s">
        <v>773</v>
      </c>
      <c r="D6" s="7" t="s">
        <v>774</v>
      </c>
      <c r="E6" s="8" t="s">
        <v>775</v>
      </c>
      <c r="F6" s="9" t="s">
        <v>8</v>
      </c>
      <c r="G6" s="9">
        <v>156742.69</v>
      </c>
      <c r="H6" s="9">
        <v>30291</v>
      </c>
      <c r="I6" s="9">
        <v>20000</v>
      </c>
      <c r="J6" s="14"/>
    </row>
    <row r="7" customFormat="1" ht="216" customHeight="1" spans="1:10">
      <c r="A7" s="4">
        <v>2</v>
      </c>
      <c r="B7" s="4"/>
      <c r="C7" s="7" t="s">
        <v>776</v>
      </c>
      <c r="D7" s="7" t="s">
        <v>777</v>
      </c>
      <c r="E7" s="8" t="s">
        <v>775</v>
      </c>
      <c r="F7" s="9" t="s">
        <v>8</v>
      </c>
      <c r="G7" s="9">
        <v>8420.07</v>
      </c>
      <c r="H7" s="9">
        <v>6182.22</v>
      </c>
      <c r="I7" s="9">
        <v>4000</v>
      </c>
      <c r="J7" s="14"/>
    </row>
    <row r="8" customFormat="1" ht="216" customHeight="1" spans="1:10">
      <c r="A8" s="4">
        <v>3</v>
      </c>
      <c r="B8" s="4"/>
      <c r="C8" s="7" t="s">
        <v>778</v>
      </c>
      <c r="D8" s="7" t="s">
        <v>779</v>
      </c>
      <c r="E8" s="8" t="s">
        <v>775</v>
      </c>
      <c r="F8" s="9" t="s">
        <v>8</v>
      </c>
      <c r="G8" s="9">
        <v>49205.27</v>
      </c>
      <c r="H8" s="9">
        <v>19500</v>
      </c>
      <c r="I8" s="9">
        <v>10000</v>
      </c>
      <c r="J8" s="15" t="s">
        <v>780</v>
      </c>
    </row>
    <row r="9" customFormat="1" ht="216" customHeight="1" spans="1:10">
      <c r="A9" s="4">
        <v>4</v>
      </c>
      <c r="B9" s="4" t="s">
        <v>781</v>
      </c>
      <c r="C9" s="7" t="s">
        <v>782</v>
      </c>
      <c r="D9" s="7" t="s">
        <v>783</v>
      </c>
      <c r="E9" s="8" t="s">
        <v>784</v>
      </c>
      <c r="F9" s="9" t="s">
        <v>8</v>
      </c>
      <c r="G9" s="10">
        <v>161019.1416</v>
      </c>
      <c r="H9" s="10">
        <v>80000</v>
      </c>
      <c r="I9" s="16">
        <v>80000</v>
      </c>
      <c r="J9" s="15" t="s">
        <v>785</v>
      </c>
    </row>
    <row r="10" customFormat="1" ht="216" customHeight="1" spans="1:10">
      <c r="A10" s="4">
        <v>5</v>
      </c>
      <c r="B10" s="4"/>
      <c r="C10" s="7" t="s">
        <v>786</v>
      </c>
      <c r="D10" s="11" t="s">
        <v>787</v>
      </c>
      <c r="E10" s="8" t="s">
        <v>775</v>
      </c>
      <c r="F10" s="9" t="s">
        <v>8</v>
      </c>
      <c r="G10" s="10">
        <v>148800</v>
      </c>
      <c r="H10" s="10">
        <v>42400</v>
      </c>
      <c r="I10" s="17">
        <v>42400</v>
      </c>
      <c r="J10" s="15"/>
    </row>
    <row r="11" customFormat="1" ht="216" customHeight="1" spans="1:10">
      <c r="A11" s="4">
        <v>6</v>
      </c>
      <c r="B11" s="4"/>
      <c r="C11" s="7" t="s">
        <v>788</v>
      </c>
      <c r="D11" s="7" t="s">
        <v>789</v>
      </c>
      <c r="E11" s="8" t="s">
        <v>775</v>
      </c>
      <c r="F11" s="9" t="s">
        <v>8</v>
      </c>
      <c r="G11" s="10">
        <v>21712.54</v>
      </c>
      <c r="H11" s="10">
        <v>3550</v>
      </c>
      <c r="I11" s="10">
        <v>1600</v>
      </c>
      <c r="J11" s="15"/>
    </row>
    <row r="12" customFormat="1" ht="29" customHeight="1" spans="1:10">
      <c r="A12" s="12" t="s">
        <v>790</v>
      </c>
      <c r="B12" s="12"/>
      <c r="C12" s="12"/>
      <c r="D12" s="12"/>
      <c r="E12" s="12"/>
      <c r="F12" s="12"/>
      <c r="G12" s="12"/>
      <c r="H12" s="12"/>
      <c r="I12" s="12"/>
      <c r="J12" s="12"/>
    </row>
    <row r="13" customFormat="1" ht="105" customHeight="1" spans="4:9">
      <c r="D13" s="1"/>
      <c r="I13" s="18"/>
    </row>
    <row r="14" customFormat="1" ht="105" customHeight="1" spans="4:9">
      <c r="D14" s="1"/>
      <c r="I14" s="18"/>
    </row>
    <row r="15" customFormat="1" ht="105" customHeight="1" spans="4:9">
      <c r="D15" s="1"/>
      <c r="I15" s="18"/>
    </row>
    <row r="16" customFormat="1" ht="105" customHeight="1" spans="4:9">
      <c r="D16" s="1"/>
      <c r="I16" s="18"/>
    </row>
    <row r="17" customFormat="1" ht="105" customHeight="1" spans="4:9">
      <c r="D17" s="1"/>
      <c r="I17" s="18"/>
    </row>
    <row r="18" customFormat="1" ht="105" customHeight="1" spans="4:9">
      <c r="D18" s="1"/>
      <c r="I18" s="18"/>
    </row>
    <row r="19" customFormat="1" ht="105" customHeight="1" spans="5:5">
      <c r="E19" s="1"/>
    </row>
    <row r="20" customFormat="1" ht="105" customHeight="1" spans="5:5">
      <c r="E20" s="1"/>
    </row>
    <row r="21" customFormat="1" ht="105" customHeight="1" spans="5:5">
      <c r="E21" s="1"/>
    </row>
    <row r="22" customFormat="1" ht="105" customHeight="1" spans="5:5">
      <c r="E22" s="1"/>
    </row>
    <row r="23" customFormat="1" ht="105" customHeight="1" spans="5:5">
      <c r="E23" s="1"/>
    </row>
    <row r="24" customFormat="1" ht="105" customHeight="1" spans="5:5">
      <c r="E24" s="1"/>
    </row>
    <row r="25" customFormat="1" ht="105" customHeight="1" spans="5:5">
      <c r="E25" s="1"/>
    </row>
    <row r="26" customFormat="1" ht="105" customHeight="1" spans="5:5">
      <c r="E26" s="1"/>
    </row>
    <row r="27" customFormat="1" ht="105" customHeight="1" spans="5:5">
      <c r="E27" s="1"/>
    </row>
    <row r="28" customFormat="1" ht="105" customHeight="1" spans="5:5">
      <c r="E28" s="1"/>
    </row>
    <row r="29" customFormat="1" ht="105" customHeight="1" spans="5:5">
      <c r="E29" s="1"/>
    </row>
    <row r="30" customFormat="1" ht="105" customHeight="1" spans="5:5">
      <c r="E30" s="1"/>
    </row>
    <row r="31" customFormat="1" ht="105" customHeight="1" spans="5:5">
      <c r="E31" s="1"/>
    </row>
    <row r="32" customFormat="1" ht="105" customHeight="1" spans="5:5">
      <c r="E32" s="1"/>
    </row>
    <row r="33" customFormat="1" ht="105" customHeight="1" spans="5:5">
      <c r="E33" s="1"/>
    </row>
    <row r="34" customFormat="1" ht="105" customHeight="1" spans="5:5">
      <c r="E34" s="1"/>
    </row>
    <row r="35" customFormat="1" ht="105" customHeight="1" spans="5:5">
      <c r="E35" s="1"/>
    </row>
    <row r="36" customFormat="1" ht="105" customHeight="1" spans="5:5">
      <c r="E36" s="1"/>
    </row>
    <row r="37" customFormat="1" ht="105" customHeight="1" spans="5:5">
      <c r="E37" s="1"/>
    </row>
  </sheetData>
  <mergeCells count="4">
    <mergeCell ref="A2:J2"/>
    <mergeCell ref="A12:J12"/>
    <mergeCell ref="B6:B8"/>
    <mergeCell ref="B9:B11"/>
  </mergeCells>
  <conditionalFormatting sqref="C4:C9 C11">
    <cfRule type="expression" dxfId="2" priority="1" stopIfTrue="1">
      <formula>AND(COUNTIF($C$4:$C$6,C4)&gt;1,NOT(ISBLANK(C4)))</formula>
    </cfRule>
  </conditionalFormatting>
  <pageMargins left="0.751388888888889" right="0.751388888888889" top="1" bottom="1" header="0.511805555555556" footer="0.511805555555556"/>
  <pageSetup paperSize="8" scale="76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表一2017年全市一般公共预算收支调整情况表</vt:lpstr>
      <vt:lpstr>表二2017年市本级一般公共预算收支情况表 </vt:lpstr>
      <vt:lpstr>表二-1市本级2017年一般公共预算调整支出明细表（项级）</vt:lpstr>
      <vt:lpstr>表三2017年全市政府性基金预算安排表</vt:lpstr>
      <vt:lpstr>表四2017年市本级政府性基金预算安排表 </vt:lpstr>
      <vt:lpstr>表四-1海口市本级2017年政府性基金预算调整支出表（项级）</vt:lpstr>
      <vt:lpstr>表五2017年新增地方政府债券保障项目表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dcterms:created xsi:type="dcterms:W3CDTF">2017-07-21T01:20:00Z</dcterms:created>
  <dcterms:modified xsi:type="dcterms:W3CDTF">2017-09-13T07:17:35Z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